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idem/Desktop/"/>
    </mc:Choice>
  </mc:AlternateContent>
  <xr:revisionPtr revIDLastSave="0" documentId="13_ncr:1_{190A80D2-76D7-744D-AB64-E5B53EA2AA7E}" xr6:coauthVersionLast="45" xr6:coauthVersionMax="45" xr10:uidLastSave="{00000000-0000-0000-0000-000000000000}"/>
  <bookViews>
    <workbookView xWindow="1340" yWindow="460" windowWidth="31740" windowHeight="17300" activeTab="3" xr2:uid="{00000000-000D-0000-FFFF-FFFF00000000}"/>
  </bookViews>
  <sheets>
    <sheet name="Season - Batting" sheetId="1" r:id="rId1"/>
    <sheet name="Season - Pitching" sheetId="2" r:id="rId2"/>
    <sheet name="Career - Batting" sheetId="5" r:id="rId3"/>
    <sheet name="Career - Pitching" sheetId="6" r:id="rId4"/>
  </sheets>
  <externalReferences>
    <externalReference r:id="rId5"/>
  </externalReferences>
  <definedNames>
    <definedName name="_xlnm._FilterDatabase" localSheetId="2" hidden="1">'Career - Batting'!$A$1:$U$89</definedName>
    <definedName name="_xlnm._FilterDatabase" localSheetId="3" hidden="1">'Career - Pitching'!$A$1:$Q$59</definedName>
    <definedName name="_xlnm._FilterDatabase" localSheetId="0" hidden="1">'Season - Batting'!$A$2:$U$300</definedName>
    <definedName name="_xlnm._FilterDatabase" localSheetId="1" hidden="1">'Season - Pitching'!$A$2:$Q$176</definedName>
    <definedName name="Career_Pitching_Statistics" localSheetId="0">'Season - Pitching'!$A$1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" i="5" l="1"/>
  <c r="Q19" i="6"/>
  <c r="P19" i="6"/>
  <c r="O19" i="6"/>
  <c r="Q4" i="6"/>
  <c r="P4" i="6"/>
  <c r="O4" i="6"/>
  <c r="Q49" i="6"/>
  <c r="P49" i="6"/>
  <c r="O49" i="6"/>
  <c r="Q11" i="6"/>
  <c r="P11" i="6"/>
  <c r="O11" i="6"/>
  <c r="Q17" i="6"/>
  <c r="P17" i="6"/>
  <c r="O17" i="6"/>
  <c r="Q26" i="6"/>
  <c r="P26" i="6"/>
  <c r="O26" i="6"/>
  <c r="Q55" i="6"/>
  <c r="P55" i="6"/>
  <c r="O55" i="6"/>
  <c r="Q53" i="6"/>
  <c r="P53" i="6"/>
  <c r="O53" i="6"/>
  <c r="Q43" i="6"/>
  <c r="P43" i="6"/>
  <c r="O43" i="6"/>
  <c r="Q20" i="6"/>
  <c r="P20" i="6"/>
  <c r="O20" i="6"/>
  <c r="Q59" i="6"/>
  <c r="P59" i="6"/>
  <c r="Q24" i="6"/>
  <c r="P24" i="6"/>
  <c r="O24" i="6"/>
  <c r="Q37" i="6"/>
  <c r="P37" i="6"/>
  <c r="O37" i="6"/>
  <c r="Q34" i="6"/>
  <c r="P34" i="6"/>
  <c r="O34" i="6"/>
  <c r="Q45" i="6"/>
  <c r="P45" i="6"/>
  <c r="O45" i="6"/>
  <c r="Q9" i="6"/>
  <c r="P9" i="6"/>
  <c r="O9" i="6"/>
  <c r="Q41" i="6"/>
  <c r="P41" i="6"/>
  <c r="O41" i="6"/>
  <c r="Q2" i="6"/>
  <c r="P2" i="6"/>
  <c r="Q51" i="6"/>
  <c r="P51" i="6"/>
  <c r="O51" i="6"/>
  <c r="Q44" i="6"/>
  <c r="P44" i="6"/>
  <c r="O44" i="6"/>
  <c r="Q35" i="6"/>
  <c r="P35" i="6"/>
  <c r="O35" i="6"/>
  <c r="Q23" i="6"/>
  <c r="P23" i="6"/>
  <c r="O23" i="6"/>
  <c r="Q39" i="6"/>
  <c r="P39" i="6"/>
  <c r="O39" i="6"/>
  <c r="Q47" i="6"/>
  <c r="P47" i="6"/>
  <c r="O47" i="6"/>
  <c r="Q10" i="6"/>
  <c r="P10" i="6"/>
  <c r="O10" i="6"/>
  <c r="Q14" i="6"/>
  <c r="P14" i="6"/>
  <c r="O14" i="6"/>
  <c r="Q18" i="6"/>
  <c r="P18" i="6"/>
  <c r="O18" i="6"/>
  <c r="Q46" i="6"/>
  <c r="P46" i="6"/>
  <c r="O46" i="6"/>
  <c r="Q58" i="6"/>
  <c r="P58" i="6"/>
  <c r="O58" i="6"/>
  <c r="Q52" i="6"/>
  <c r="P52" i="6"/>
  <c r="O52" i="6"/>
  <c r="Q56" i="6"/>
  <c r="P56" i="6"/>
  <c r="O56" i="6"/>
  <c r="Q8" i="6"/>
  <c r="P8" i="6"/>
  <c r="O8" i="6"/>
  <c r="Q12" i="6"/>
  <c r="P12" i="6"/>
  <c r="O12" i="6"/>
  <c r="Q54" i="6"/>
  <c r="P54" i="6"/>
  <c r="O54" i="6"/>
  <c r="Q22" i="6"/>
  <c r="P22" i="6"/>
  <c r="O22" i="6"/>
  <c r="Q36" i="6"/>
  <c r="P36" i="6"/>
  <c r="O36" i="6"/>
  <c r="Q30" i="6"/>
  <c r="P30" i="6"/>
  <c r="O30" i="6"/>
  <c r="Q40" i="6"/>
  <c r="P40" i="6"/>
  <c r="O40" i="6"/>
  <c r="Q5" i="6"/>
  <c r="P5" i="6"/>
  <c r="O5" i="6"/>
  <c r="Q25" i="6"/>
  <c r="P25" i="6"/>
  <c r="O25" i="6"/>
  <c r="Q13" i="6"/>
  <c r="P13" i="6"/>
  <c r="O13" i="6"/>
  <c r="Q33" i="6"/>
  <c r="P33" i="6"/>
  <c r="O33" i="6"/>
  <c r="Q42" i="6"/>
  <c r="P42" i="6"/>
  <c r="O42" i="6"/>
  <c r="Q16" i="6"/>
  <c r="P16" i="6"/>
  <c r="O16" i="6"/>
  <c r="Q21" i="6"/>
  <c r="P21" i="6"/>
  <c r="O21" i="6"/>
  <c r="Q3" i="6"/>
  <c r="P3" i="6"/>
  <c r="Q27" i="6"/>
  <c r="P27" i="6"/>
  <c r="O27" i="6"/>
  <c r="Q6" i="6"/>
  <c r="P6" i="6"/>
  <c r="O6" i="6"/>
  <c r="Q50" i="6"/>
  <c r="P50" i="6"/>
  <c r="O50" i="6"/>
  <c r="Q57" i="6"/>
  <c r="P57" i="6"/>
  <c r="O57" i="6"/>
  <c r="Q38" i="6"/>
  <c r="P38" i="6"/>
  <c r="O38" i="6"/>
  <c r="Q32" i="6"/>
  <c r="P32" i="6"/>
  <c r="O32" i="6"/>
  <c r="Q7" i="6"/>
  <c r="P7" i="6"/>
  <c r="O7" i="6"/>
  <c r="Q28" i="6"/>
  <c r="P28" i="6"/>
  <c r="O28" i="6"/>
  <c r="Q29" i="6"/>
  <c r="P29" i="6"/>
  <c r="O29" i="6"/>
  <c r="Q15" i="6"/>
  <c r="P15" i="6"/>
  <c r="O15" i="6"/>
  <c r="Q31" i="6"/>
  <c r="P31" i="6"/>
  <c r="O31" i="6"/>
  <c r="Q48" i="6"/>
  <c r="P48" i="6"/>
  <c r="O48" i="6"/>
  <c r="E19" i="6"/>
  <c r="E4" i="6"/>
  <c r="E49" i="6"/>
  <c r="E11" i="6"/>
  <c r="E17" i="6"/>
  <c r="E26" i="6"/>
  <c r="E55" i="6"/>
  <c r="E53" i="6"/>
  <c r="E43" i="6"/>
  <c r="E20" i="6"/>
  <c r="E59" i="6"/>
  <c r="E24" i="6"/>
  <c r="E37" i="6"/>
  <c r="E34" i="6"/>
  <c r="E45" i="6"/>
  <c r="E9" i="6"/>
  <c r="E41" i="6"/>
  <c r="E2" i="6"/>
  <c r="E51" i="6"/>
  <c r="E44" i="6"/>
  <c r="E35" i="6"/>
  <c r="E23" i="6"/>
  <c r="E39" i="6"/>
  <c r="E47" i="6"/>
  <c r="E10" i="6"/>
  <c r="E14" i="6"/>
  <c r="E18" i="6"/>
  <c r="E46" i="6"/>
  <c r="E58" i="6"/>
  <c r="E52" i="6"/>
  <c r="E56" i="6"/>
  <c r="E8" i="6"/>
  <c r="E12" i="6"/>
  <c r="E54" i="6"/>
  <c r="E22" i="6"/>
  <c r="E36" i="6"/>
  <c r="E30" i="6"/>
  <c r="E40" i="6"/>
  <c r="E5" i="6"/>
  <c r="E25" i="6"/>
  <c r="E13" i="6"/>
  <c r="E33" i="6"/>
  <c r="E42" i="6"/>
  <c r="E16" i="6"/>
  <c r="E21" i="6"/>
  <c r="E3" i="6"/>
  <c r="E27" i="6"/>
  <c r="E6" i="6"/>
  <c r="E50" i="6"/>
  <c r="E57" i="6"/>
  <c r="E38" i="6"/>
  <c r="E32" i="6"/>
  <c r="E7" i="6"/>
  <c r="E28" i="6"/>
  <c r="E29" i="6"/>
  <c r="E15" i="6"/>
  <c r="E31" i="6"/>
  <c r="E48" i="6"/>
  <c r="Q16" i="5"/>
  <c r="Q89" i="5"/>
  <c r="Q19" i="5"/>
  <c r="Q9" i="5"/>
  <c r="Q41" i="5"/>
  <c r="Q55" i="5"/>
  <c r="Q49" i="5"/>
  <c r="Q80" i="5"/>
  <c r="Q31" i="5"/>
  <c r="Q28" i="5"/>
  <c r="Q73" i="5"/>
  <c r="Q50" i="5"/>
  <c r="Q30" i="5"/>
  <c r="Q75" i="5"/>
  <c r="Q48" i="5"/>
  <c r="Q17" i="5"/>
  <c r="Q54" i="5"/>
  <c r="Q64" i="5"/>
  <c r="Q77" i="5"/>
  <c r="Q57" i="5"/>
  <c r="Q23" i="5"/>
  <c r="Q21" i="5"/>
  <c r="Q45" i="5"/>
  <c r="Q35" i="5"/>
  <c r="Q84" i="5"/>
  <c r="Q32" i="5"/>
  <c r="Q4" i="5"/>
  <c r="Q24" i="5"/>
  <c r="Q79" i="5"/>
  <c r="Q18" i="5"/>
  <c r="Q82" i="5"/>
  <c r="Q67" i="5"/>
  <c r="Q68" i="5"/>
  <c r="Q15" i="5"/>
  <c r="Q63" i="5"/>
  <c r="Q70" i="5"/>
  <c r="Q27" i="5"/>
  <c r="Q20" i="5"/>
  <c r="Q81" i="5"/>
  <c r="Q29" i="5"/>
  <c r="Q14" i="5"/>
  <c r="Q38" i="5"/>
  <c r="Q65" i="5"/>
  <c r="Q34" i="5"/>
  <c r="Q62" i="5"/>
  <c r="Q87" i="5"/>
  <c r="Q61" i="5"/>
  <c r="Q26" i="5"/>
  <c r="Q3" i="5"/>
  <c r="Q25" i="5"/>
  <c r="Q36" i="5"/>
  <c r="Q5" i="5"/>
  <c r="Q52" i="5"/>
  <c r="Q86" i="5"/>
  <c r="Q12" i="5"/>
  <c r="Q85" i="5"/>
  <c r="Q44" i="5"/>
  <c r="Q22" i="5"/>
  <c r="Q58" i="5"/>
  <c r="Q13" i="5"/>
  <c r="Q74" i="5"/>
  <c r="Q10" i="5"/>
  <c r="Q11" i="5"/>
  <c r="Q40" i="5"/>
  <c r="Q56" i="5"/>
  <c r="Q83" i="5"/>
  <c r="Q6" i="5"/>
  <c r="Q42" i="5"/>
  <c r="Q53" i="5"/>
  <c r="Q72" i="5"/>
  <c r="Q43" i="5"/>
  <c r="Q78" i="5"/>
  <c r="Q46" i="5"/>
  <c r="Q66" i="5"/>
  <c r="Q71" i="5"/>
  <c r="Q7" i="5"/>
  <c r="Q76" i="5"/>
  <c r="Q2" i="5"/>
  <c r="Q51" i="5"/>
  <c r="Q37" i="5"/>
  <c r="Q69" i="5"/>
  <c r="Q60" i="5"/>
  <c r="Q47" i="5"/>
  <c r="Q39" i="5"/>
  <c r="Q33" i="5"/>
  <c r="Q59" i="5"/>
  <c r="Q88" i="5"/>
  <c r="O16" i="5"/>
  <c r="O89" i="5"/>
  <c r="O19" i="5"/>
  <c r="O9" i="5"/>
  <c r="O41" i="5"/>
  <c r="O55" i="5"/>
  <c r="O49" i="5"/>
  <c r="O80" i="5"/>
  <c r="O31" i="5"/>
  <c r="O28" i="5"/>
  <c r="O73" i="5"/>
  <c r="O50" i="5"/>
  <c r="O30" i="5"/>
  <c r="O75" i="5"/>
  <c r="O48" i="5"/>
  <c r="O17" i="5"/>
  <c r="O54" i="5"/>
  <c r="O64" i="5"/>
  <c r="O77" i="5"/>
  <c r="O57" i="5"/>
  <c r="O23" i="5"/>
  <c r="O21" i="5"/>
  <c r="O45" i="5"/>
  <c r="O35" i="5"/>
  <c r="O84" i="5"/>
  <c r="O32" i="5"/>
  <c r="O4" i="5"/>
  <c r="O24" i="5"/>
  <c r="O79" i="5"/>
  <c r="O18" i="5"/>
  <c r="O82" i="5"/>
  <c r="O67" i="5"/>
  <c r="O68" i="5"/>
  <c r="O15" i="5"/>
  <c r="O63" i="5"/>
  <c r="O70" i="5"/>
  <c r="O27" i="5"/>
  <c r="O20" i="5"/>
  <c r="O81" i="5"/>
  <c r="O29" i="5"/>
  <c r="O14" i="5"/>
  <c r="O38" i="5"/>
  <c r="O65" i="5"/>
  <c r="O34" i="5"/>
  <c r="O62" i="5"/>
  <c r="O87" i="5"/>
  <c r="O8" i="5"/>
  <c r="O61" i="5"/>
  <c r="O26" i="5"/>
  <c r="O3" i="5"/>
  <c r="O25" i="5"/>
  <c r="O36" i="5"/>
  <c r="O5" i="5"/>
  <c r="O52" i="5"/>
  <c r="O86" i="5"/>
  <c r="O12" i="5"/>
  <c r="O85" i="5"/>
  <c r="O44" i="5"/>
  <c r="O22" i="5"/>
  <c r="O58" i="5"/>
  <c r="O13" i="5"/>
  <c r="O74" i="5"/>
  <c r="O10" i="5"/>
  <c r="O11" i="5"/>
  <c r="O40" i="5"/>
  <c r="O56" i="5"/>
  <c r="O83" i="5"/>
  <c r="O6" i="5"/>
  <c r="O42" i="5"/>
  <c r="O53" i="5"/>
  <c r="O72" i="5"/>
  <c r="O43" i="5"/>
  <c r="O78" i="5"/>
  <c r="O46" i="5"/>
  <c r="O66" i="5"/>
  <c r="O71" i="5"/>
  <c r="O7" i="5"/>
  <c r="O76" i="5"/>
  <c r="O2" i="5"/>
  <c r="O51" i="5"/>
  <c r="O37" i="5"/>
  <c r="O69" i="5"/>
  <c r="O60" i="5"/>
  <c r="O47" i="5"/>
  <c r="O39" i="5"/>
  <c r="O33" i="5"/>
  <c r="O59" i="5"/>
  <c r="O88" i="5"/>
  <c r="R13" i="5"/>
  <c r="P13" i="5"/>
  <c r="P16" i="5"/>
  <c r="P89" i="5"/>
  <c r="P19" i="5"/>
  <c r="P9" i="5"/>
  <c r="P41" i="5"/>
  <c r="P55" i="5"/>
  <c r="P49" i="5"/>
  <c r="P80" i="5"/>
  <c r="P31" i="5"/>
  <c r="P28" i="5"/>
  <c r="P73" i="5"/>
  <c r="P50" i="5"/>
  <c r="P30" i="5"/>
  <c r="P75" i="5"/>
  <c r="P48" i="5"/>
  <c r="P17" i="5"/>
  <c r="P54" i="5"/>
  <c r="P64" i="5"/>
  <c r="P77" i="5"/>
  <c r="P57" i="5"/>
  <c r="P23" i="5"/>
  <c r="P21" i="5"/>
  <c r="P45" i="5"/>
  <c r="P35" i="5"/>
  <c r="P84" i="5"/>
  <c r="P32" i="5"/>
  <c r="P4" i="5"/>
  <c r="P24" i="5"/>
  <c r="P79" i="5"/>
  <c r="P18" i="5"/>
  <c r="P82" i="5"/>
  <c r="P67" i="5"/>
  <c r="P68" i="5"/>
  <c r="P15" i="5"/>
  <c r="P63" i="5"/>
  <c r="P70" i="5"/>
  <c r="P27" i="5"/>
  <c r="P20" i="5"/>
  <c r="P81" i="5"/>
  <c r="P29" i="5"/>
  <c r="P14" i="5"/>
  <c r="P38" i="5"/>
  <c r="P65" i="5"/>
  <c r="P34" i="5"/>
  <c r="P62" i="5"/>
  <c r="P87" i="5"/>
  <c r="P8" i="5"/>
  <c r="P61" i="5"/>
  <c r="P26" i="5"/>
  <c r="P3" i="5"/>
  <c r="P25" i="5"/>
  <c r="P36" i="5"/>
  <c r="P5" i="5"/>
  <c r="P52" i="5"/>
  <c r="P86" i="5"/>
  <c r="P12" i="5"/>
  <c r="P85" i="5"/>
  <c r="P44" i="5"/>
  <c r="P22" i="5"/>
  <c r="P58" i="5"/>
  <c r="P74" i="5"/>
  <c r="U74" i="5" s="1"/>
  <c r="P10" i="5"/>
  <c r="P11" i="5"/>
  <c r="P40" i="5"/>
  <c r="P56" i="5"/>
  <c r="P83" i="5"/>
  <c r="P6" i="5"/>
  <c r="P42" i="5"/>
  <c r="P53" i="5"/>
  <c r="P72" i="5"/>
  <c r="P43" i="5"/>
  <c r="P78" i="5"/>
  <c r="P46" i="5"/>
  <c r="P66" i="5"/>
  <c r="P71" i="5"/>
  <c r="P7" i="5"/>
  <c r="P76" i="5"/>
  <c r="P2" i="5"/>
  <c r="P51" i="5"/>
  <c r="P37" i="5"/>
  <c r="P69" i="5"/>
  <c r="P60" i="5"/>
  <c r="P47" i="5"/>
  <c r="P39" i="5"/>
  <c r="P33" i="5"/>
  <c r="P59" i="5"/>
  <c r="P88" i="5"/>
  <c r="R16" i="5"/>
  <c r="R89" i="5"/>
  <c r="R19" i="5"/>
  <c r="R9" i="5"/>
  <c r="R41" i="5"/>
  <c r="R55" i="5"/>
  <c r="R49" i="5"/>
  <c r="R80" i="5"/>
  <c r="R31" i="5"/>
  <c r="R28" i="5"/>
  <c r="R73" i="5"/>
  <c r="R50" i="5"/>
  <c r="R30" i="5"/>
  <c r="R75" i="5"/>
  <c r="R48" i="5"/>
  <c r="R17" i="5"/>
  <c r="R54" i="5"/>
  <c r="R64" i="5"/>
  <c r="R77" i="5"/>
  <c r="R57" i="5"/>
  <c r="R23" i="5"/>
  <c r="R21" i="5"/>
  <c r="R45" i="5"/>
  <c r="R35" i="5"/>
  <c r="R84" i="5"/>
  <c r="R32" i="5"/>
  <c r="R4" i="5"/>
  <c r="R24" i="5"/>
  <c r="R79" i="5"/>
  <c r="R18" i="5"/>
  <c r="R82" i="5"/>
  <c r="R67" i="5"/>
  <c r="R68" i="5"/>
  <c r="R15" i="5"/>
  <c r="R63" i="5"/>
  <c r="R70" i="5"/>
  <c r="R27" i="5"/>
  <c r="R20" i="5"/>
  <c r="R81" i="5"/>
  <c r="R29" i="5"/>
  <c r="R14" i="5"/>
  <c r="R38" i="5"/>
  <c r="R65" i="5"/>
  <c r="R34" i="5"/>
  <c r="R62" i="5"/>
  <c r="R87" i="5"/>
  <c r="R8" i="5"/>
  <c r="R61" i="5"/>
  <c r="R26" i="5"/>
  <c r="R3" i="5"/>
  <c r="R25" i="5"/>
  <c r="R36" i="5"/>
  <c r="R5" i="5"/>
  <c r="R52" i="5"/>
  <c r="R86" i="5"/>
  <c r="R12" i="5"/>
  <c r="R85" i="5"/>
  <c r="R44" i="5"/>
  <c r="R22" i="5"/>
  <c r="R58" i="5"/>
  <c r="R74" i="5"/>
  <c r="R10" i="5"/>
  <c r="R11" i="5"/>
  <c r="R40" i="5"/>
  <c r="R56" i="5"/>
  <c r="R83" i="5"/>
  <c r="R6" i="5"/>
  <c r="R42" i="5"/>
  <c r="R53" i="5"/>
  <c r="R72" i="5"/>
  <c r="R43" i="5"/>
  <c r="R78" i="5"/>
  <c r="R46" i="5"/>
  <c r="R66" i="5"/>
  <c r="R71" i="5"/>
  <c r="R7" i="5"/>
  <c r="R76" i="5"/>
  <c r="R2" i="5"/>
  <c r="R51" i="5"/>
  <c r="R37" i="5"/>
  <c r="R69" i="5"/>
  <c r="R60" i="5"/>
  <c r="R47" i="5"/>
  <c r="R39" i="5"/>
  <c r="R33" i="5"/>
  <c r="R59" i="5"/>
  <c r="R88" i="5"/>
  <c r="Q154" i="2"/>
  <c r="Q165" i="2"/>
  <c r="Q151" i="2"/>
  <c r="Q15" i="2"/>
  <c r="Q102" i="2"/>
  <c r="Q71" i="2"/>
  <c r="Q136" i="2"/>
  <c r="Q85" i="2"/>
  <c r="Q6" i="2"/>
  <c r="Q9" i="2"/>
  <c r="Q24" i="2"/>
  <c r="Q78" i="2"/>
  <c r="Q53" i="2"/>
  <c r="Q95" i="2"/>
  <c r="Q54" i="2"/>
  <c r="Q30" i="2"/>
  <c r="Q35" i="2"/>
  <c r="Q25" i="2"/>
  <c r="Q21" i="2"/>
  <c r="Q27" i="2"/>
  <c r="Q126" i="2"/>
  <c r="Q81" i="2"/>
  <c r="Q7" i="2"/>
  <c r="Q161" i="2"/>
  <c r="Q131" i="2"/>
  <c r="Q119" i="2"/>
  <c r="Q41" i="2"/>
  <c r="Q166" i="2"/>
  <c r="Q87" i="2"/>
  <c r="Q82" i="2"/>
  <c r="Q10" i="2"/>
  <c r="Q142" i="2"/>
  <c r="Q123" i="2"/>
  <c r="Q141" i="2"/>
  <c r="Q32" i="2"/>
  <c r="Q174" i="2"/>
  <c r="Q64" i="2"/>
  <c r="Q130" i="2"/>
  <c r="Q12" i="2"/>
  <c r="Q163" i="2"/>
  <c r="Q86" i="2"/>
  <c r="Q39" i="2"/>
  <c r="Q18" i="2"/>
  <c r="Q149" i="2"/>
  <c r="Q146" i="2"/>
  <c r="Q128" i="2"/>
  <c r="Q168" i="2"/>
  <c r="Q84" i="2"/>
  <c r="Q100" i="2"/>
  <c r="Q162" i="2"/>
  <c r="Q20" i="2"/>
  <c r="Q134" i="2"/>
  <c r="Q173" i="2"/>
  <c r="Q49" i="2"/>
  <c r="Q160" i="2"/>
  <c r="Q26" i="2"/>
  <c r="Q45" i="2"/>
  <c r="Q22" i="2"/>
  <c r="Q176" i="2"/>
  <c r="Q169" i="2"/>
  <c r="Q171" i="2"/>
  <c r="Q158" i="2"/>
  <c r="Q138" i="2"/>
  <c r="Q139" i="2"/>
  <c r="Q157" i="2"/>
  <c r="Q75" i="2"/>
  <c r="Q51" i="2"/>
  <c r="Q70" i="2"/>
  <c r="Q5" i="2"/>
  <c r="Q80" i="2"/>
  <c r="Q117" i="2"/>
  <c r="Q68" i="2"/>
  <c r="Q56" i="2"/>
  <c r="Q47" i="2"/>
  <c r="Q44" i="2"/>
  <c r="Q159" i="2"/>
  <c r="Q43" i="2"/>
  <c r="Q125" i="2"/>
  <c r="Q152" i="2"/>
  <c r="Q122" i="2"/>
  <c r="Q34" i="2"/>
  <c r="Q99" i="2"/>
  <c r="Q94" i="2"/>
  <c r="Q124" i="2"/>
  <c r="Q50" i="2"/>
  <c r="Q156" i="2"/>
  <c r="Q164" i="2"/>
  <c r="Q79" i="2"/>
  <c r="Q19" i="2"/>
  <c r="Q60" i="2"/>
  <c r="Q4" i="2"/>
  <c r="Q48" i="2"/>
  <c r="Q58" i="2"/>
  <c r="Q175" i="2"/>
  <c r="Q104" i="2"/>
  <c r="Q55" i="2"/>
  <c r="Q46" i="2"/>
  <c r="Q110" i="2"/>
  <c r="Q153" i="2"/>
  <c r="Q11" i="2"/>
  <c r="Q116" i="2"/>
  <c r="Q83" i="2"/>
  <c r="Q93" i="2"/>
  <c r="Q23" i="2"/>
  <c r="Q52" i="2"/>
  <c r="Q98" i="2"/>
  <c r="Q77" i="2"/>
  <c r="Q108" i="2"/>
  <c r="Q132" i="2"/>
  <c r="Q145" i="2"/>
  <c r="Q89" i="2"/>
  <c r="Q127" i="2"/>
  <c r="Q135" i="2"/>
  <c r="Q29" i="2"/>
  <c r="Q38" i="2"/>
  <c r="Q155" i="2"/>
  <c r="Q147" i="2"/>
  <c r="Q73" i="2"/>
  <c r="Q115" i="2"/>
  <c r="Q143" i="2"/>
  <c r="Q14" i="2"/>
  <c r="Q76" i="2"/>
  <c r="Q118" i="2"/>
  <c r="Q17" i="2"/>
  <c r="Q133" i="2"/>
  <c r="Q72" i="2"/>
  <c r="Q37" i="2"/>
  <c r="Q31" i="2"/>
  <c r="Q65" i="2"/>
  <c r="Q92" i="2"/>
  <c r="Q63" i="2"/>
  <c r="Q40" i="2"/>
  <c r="Q106" i="2"/>
  <c r="Q62" i="2"/>
  <c r="Q121" i="2"/>
  <c r="Q105" i="2"/>
  <c r="Q101" i="2"/>
  <c r="Q42" i="2"/>
  <c r="Q167" i="2"/>
  <c r="Q36" i="2"/>
  <c r="Q69" i="2"/>
  <c r="Q150" i="2"/>
  <c r="Q91" i="2"/>
  <c r="Q67" i="2"/>
  <c r="Q172" i="2"/>
  <c r="Q144" i="2"/>
  <c r="Q16" i="2"/>
  <c r="Q96" i="2"/>
  <c r="Q97" i="2"/>
  <c r="Q120" i="2"/>
  <c r="Q88" i="2"/>
  <c r="Q59" i="2"/>
  <c r="Q13" i="2"/>
  <c r="Q137" i="2"/>
  <c r="Q103" i="2"/>
  <c r="Q66" i="2"/>
  <c r="Q33" i="2"/>
  <c r="Q113" i="2"/>
  <c r="Q57" i="2"/>
  <c r="Q109" i="2"/>
  <c r="Q74" i="2"/>
  <c r="Q61" i="2"/>
  <c r="Q129" i="2"/>
  <c r="Q28" i="2"/>
  <c r="Q170" i="2"/>
  <c r="Q140" i="2"/>
  <c r="Q107" i="2"/>
  <c r="Q114" i="2"/>
  <c r="Q90" i="2"/>
  <c r="Q8" i="2"/>
  <c r="Q111" i="2"/>
  <c r="Q112" i="2"/>
  <c r="Q148" i="2"/>
  <c r="P154" i="2"/>
  <c r="P165" i="2"/>
  <c r="P151" i="2"/>
  <c r="P15" i="2"/>
  <c r="P102" i="2"/>
  <c r="P71" i="2"/>
  <c r="P136" i="2"/>
  <c r="P85" i="2"/>
  <c r="P6" i="2"/>
  <c r="P9" i="2"/>
  <c r="P24" i="2"/>
  <c r="P78" i="2"/>
  <c r="P53" i="2"/>
  <c r="P95" i="2"/>
  <c r="P54" i="2"/>
  <c r="P30" i="2"/>
  <c r="P35" i="2"/>
  <c r="P25" i="2"/>
  <c r="P21" i="2"/>
  <c r="P27" i="2"/>
  <c r="P126" i="2"/>
  <c r="P81" i="2"/>
  <c r="P7" i="2"/>
  <c r="P161" i="2"/>
  <c r="P131" i="2"/>
  <c r="P119" i="2"/>
  <c r="P41" i="2"/>
  <c r="P166" i="2"/>
  <c r="P87" i="2"/>
  <c r="P82" i="2"/>
  <c r="P10" i="2"/>
  <c r="P142" i="2"/>
  <c r="P123" i="2"/>
  <c r="P141" i="2"/>
  <c r="P32" i="2"/>
  <c r="P174" i="2"/>
  <c r="P64" i="2"/>
  <c r="P130" i="2"/>
  <c r="P12" i="2"/>
  <c r="P163" i="2"/>
  <c r="P86" i="2"/>
  <c r="P39" i="2"/>
  <c r="P18" i="2"/>
  <c r="P149" i="2"/>
  <c r="P146" i="2"/>
  <c r="P128" i="2"/>
  <c r="P168" i="2"/>
  <c r="P84" i="2"/>
  <c r="P100" i="2"/>
  <c r="P162" i="2"/>
  <c r="P20" i="2"/>
  <c r="P134" i="2"/>
  <c r="P173" i="2"/>
  <c r="P49" i="2"/>
  <c r="P160" i="2"/>
  <c r="P26" i="2"/>
  <c r="P45" i="2"/>
  <c r="P22" i="2"/>
  <c r="P176" i="2"/>
  <c r="P169" i="2"/>
  <c r="P171" i="2"/>
  <c r="P158" i="2"/>
  <c r="P138" i="2"/>
  <c r="P139" i="2"/>
  <c r="P157" i="2"/>
  <c r="P75" i="2"/>
  <c r="P51" i="2"/>
  <c r="P70" i="2"/>
  <c r="P5" i="2"/>
  <c r="P80" i="2"/>
  <c r="P117" i="2"/>
  <c r="P68" i="2"/>
  <c r="P56" i="2"/>
  <c r="P47" i="2"/>
  <c r="P44" i="2"/>
  <c r="P159" i="2"/>
  <c r="P43" i="2"/>
  <c r="P125" i="2"/>
  <c r="P152" i="2"/>
  <c r="P122" i="2"/>
  <c r="P34" i="2"/>
  <c r="P99" i="2"/>
  <c r="P94" i="2"/>
  <c r="P124" i="2"/>
  <c r="P50" i="2"/>
  <c r="P156" i="2"/>
  <c r="P164" i="2"/>
  <c r="P79" i="2"/>
  <c r="P19" i="2"/>
  <c r="P60" i="2"/>
  <c r="P4" i="2"/>
  <c r="P48" i="2"/>
  <c r="P58" i="2"/>
  <c r="P175" i="2"/>
  <c r="P104" i="2"/>
  <c r="P55" i="2"/>
  <c r="P46" i="2"/>
  <c r="P110" i="2"/>
  <c r="P153" i="2"/>
  <c r="P11" i="2"/>
  <c r="P116" i="2"/>
  <c r="P83" i="2"/>
  <c r="P93" i="2"/>
  <c r="P23" i="2"/>
  <c r="P52" i="2"/>
  <c r="P98" i="2"/>
  <c r="P77" i="2"/>
  <c r="P108" i="2"/>
  <c r="P132" i="2"/>
  <c r="P145" i="2"/>
  <c r="P89" i="2"/>
  <c r="P127" i="2"/>
  <c r="P135" i="2"/>
  <c r="P29" i="2"/>
  <c r="P38" i="2"/>
  <c r="P155" i="2"/>
  <c r="P147" i="2"/>
  <c r="P73" i="2"/>
  <c r="P115" i="2"/>
  <c r="P143" i="2"/>
  <c r="P14" i="2"/>
  <c r="P76" i="2"/>
  <c r="P118" i="2"/>
  <c r="P17" i="2"/>
  <c r="P133" i="2"/>
  <c r="P72" i="2"/>
  <c r="P37" i="2"/>
  <c r="P31" i="2"/>
  <c r="P65" i="2"/>
  <c r="P92" i="2"/>
  <c r="P63" i="2"/>
  <c r="P40" i="2"/>
  <c r="P106" i="2"/>
  <c r="P62" i="2"/>
  <c r="P121" i="2"/>
  <c r="P105" i="2"/>
  <c r="P101" i="2"/>
  <c r="P42" i="2"/>
  <c r="P167" i="2"/>
  <c r="P36" i="2"/>
  <c r="P69" i="2"/>
  <c r="P150" i="2"/>
  <c r="P91" i="2"/>
  <c r="P67" i="2"/>
  <c r="P172" i="2"/>
  <c r="P144" i="2"/>
  <c r="P16" i="2"/>
  <c r="P96" i="2"/>
  <c r="P97" i="2"/>
  <c r="P120" i="2"/>
  <c r="P88" i="2"/>
  <c r="P59" i="2"/>
  <c r="P13" i="2"/>
  <c r="P137" i="2"/>
  <c r="P103" i="2"/>
  <c r="P66" i="2"/>
  <c r="P33" i="2"/>
  <c r="P113" i="2"/>
  <c r="P57" i="2"/>
  <c r="P109" i="2"/>
  <c r="P74" i="2"/>
  <c r="P61" i="2"/>
  <c r="P129" i="2"/>
  <c r="P28" i="2"/>
  <c r="P170" i="2"/>
  <c r="P140" i="2"/>
  <c r="P107" i="2"/>
  <c r="P114" i="2"/>
  <c r="P90" i="2"/>
  <c r="P8" i="2"/>
  <c r="P111" i="2"/>
  <c r="P112" i="2"/>
  <c r="P148" i="2"/>
  <c r="U46" i="5" l="1"/>
  <c r="U33" i="5"/>
  <c r="U39" i="5"/>
  <c r="U78" i="5"/>
  <c r="U59" i="5"/>
  <c r="U66" i="5"/>
  <c r="U10" i="5"/>
  <c r="U55" i="5"/>
  <c r="U86" i="5"/>
  <c r="U65" i="5"/>
  <c r="U82" i="5"/>
  <c r="U77" i="5"/>
  <c r="U49" i="5"/>
  <c r="U36" i="5"/>
  <c r="U29" i="5"/>
  <c r="U24" i="5"/>
  <c r="U17" i="5"/>
  <c r="U9" i="5"/>
  <c r="U52" i="5"/>
  <c r="U38" i="5"/>
  <c r="U64" i="5"/>
  <c r="U7" i="5"/>
  <c r="U40" i="5"/>
  <c r="U12" i="5"/>
  <c r="U34" i="5"/>
  <c r="U67" i="5"/>
  <c r="U57" i="5"/>
  <c r="U80" i="5"/>
  <c r="U5" i="5"/>
  <c r="U14" i="5"/>
  <c r="U79" i="5"/>
  <c r="U54" i="5"/>
  <c r="U41" i="5"/>
  <c r="U61" i="5"/>
  <c r="U70" i="5"/>
  <c r="U76" i="5"/>
  <c r="U56" i="5"/>
  <c r="U35" i="5"/>
  <c r="U18" i="5"/>
  <c r="U88" i="5"/>
  <c r="U71" i="5"/>
  <c r="U11" i="5"/>
  <c r="U50" i="5"/>
  <c r="U37" i="5"/>
  <c r="U42" i="5"/>
  <c r="U44" i="5"/>
  <c r="U8" i="5"/>
  <c r="U63" i="5"/>
  <c r="U45" i="5"/>
  <c r="U73" i="5"/>
  <c r="U22" i="5"/>
  <c r="U51" i="5"/>
  <c r="U6" i="5"/>
  <c r="U87" i="5"/>
  <c r="U15" i="5"/>
  <c r="U21" i="5"/>
  <c r="U28" i="5"/>
  <c r="U2" i="5"/>
  <c r="U83" i="5"/>
  <c r="U85" i="5"/>
  <c r="U62" i="5"/>
  <c r="U68" i="5"/>
  <c r="U23" i="5"/>
  <c r="U31" i="5"/>
  <c r="U25" i="5"/>
  <c r="U81" i="5"/>
  <c r="U4" i="5"/>
  <c r="U48" i="5"/>
  <c r="U19" i="5"/>
  <c r="U47" i="5"/>
  <c r="U43" i="5"/>
  <c r="U3" i="5"/>
  <c r="U20" i="5"/>
  <c r="U32" i="5"/>
  <c r="U75" i="5"/>
  <c r="U89" i="5"/>
  <c r="U60" i="5"/>
  <c r="U72" i="5"/>
  <c r="U58" i="5"/>
  <c r="U26" i="5"/>
  <c r="U27" i="5"/>
  <c r="U84" i="5"/>
  <c r="U30" i="5"/>
  <c r="U16" i="5"/>
  <c r="U69" i="5"/>
  <c r="U53" i="5"/>
  <c r="U13" i="5"/>
  <c r="A82" i="2" l="1"/>
  <c r="O29" i="2"/>
  <c r="O153" i="2"/>
  <c r="O116" i="2"/>
  <c r="O83" i="2"/>
  <c r="O104" i="2"/>
  <c r="O48" i="2"/>
  <c r="O46" i="2"/>
  <c r="O55" i="2"/>
  <c r="O58" i="2"/>
  <c r="O110" i="2"/>
  <c r="O11" i="2"/>
  <c r="O4" i="2"/>
</calcChain>
</file>

<file path=xl/sharedStrings.xml><?xml version="1.0" encoding="utf-8"?>
<sst xmlns="http://schemas.openxmlformats.org/spreadsheetml/2006/main" count="995" uniqueCount="185">
  <si>
    <t>Players Name</t>
  </si>
  <si>
    <t>Year</t>
  </si>
  <si>
    <t>POS</t>
  </si>
  <si>
    <t>G</t>
  </si>
  <si>
    <t>AB</t>
  </si>
  <si>
    <t>R</t>
  </si>
  <si>
    <t>H</t>
  </si>
  <si>
    <t>2B</t>
  </si>
  <si>
    <t>3B</t>
  </si>
  <si>
    <t>HR</t>
  </si>
  <si>
    <t>RBI</t>
  </si>
  <si>
    <t>BB</t>
  </si>
  <si>
    <t>SO</t>
  </si>
  <si>
    <t>SB</t>
  </si>
  <si>
    <t>HBP</t>
  </si>
  <si>
    <t>OBP</t>
  </si>
  <si>
    <t>SLG</t>
  </si>
  <si>
    <t>AVG</t>
  </si>
  <si>
    <t>SF</t>
  </si>
  <si>
    <t>SH</t>
  </si>
  <si>
    <t>OPS</t>
  </si>
  <si>
    <t>Anderson, Sean</t>
  </si>
  <si>
    <t>SP</t>
  </si>
  <si>
    <t>Behnke, Joe</t>
  </si>
  <si>
    <t>OF</t>
  </si>
  <si>
    <t>Brathol, Adam</t>
  </si>
  <si>
    <t>Brom, Nathan</t>
  </si>
  <si>
    <t>Bugar, Seth</t>
  </si>
  <si>
    <t>P</t>
  </si>
  <si>
    <t>Chase, Lucas</t>
  </si>
  <si>
    <t>C</t>
  </si>
  <si>
    <t>Cheever, Greg</t>
  </si>
  <si>
    <t>Eidem, Josh</t>
  </si>
  <si>
    <t>Feyereisen, J.P.</t>
  </si>
  <si>
    <t>Giebel, Brian</t>
  </si>
  <si>
    <t>SS</t>
  </si>
  <si>
    <t>SS/OF</t>
  </si>
  <si>
    <t>Gilbertson, Brandon</t>
  </si>
  <si>
    <t>RP</t>
  </si>
  <si>
    <t>Gilbertson, Ryan</t>
  </si>
  <si>
    <t>1B</t>
  </si>
  <si>
    <t>UT</t>
  </si>
  <si>
    <t>OF/1B</t>
  </si>
  <si>
    <t>Giliuson, Sam</t>
  </si>
  <si>
    <t>Gunderson, Andy</t>
  </si>
  <si>
    <t>Gutting, Trevor</t>
  </si>
  <si>
    <t>Herum, Marty</t>
  </si>
  <si>
    <t>Hunt, Jason</t>
  </si>
  <si>
    <t>Hunter, Tyler</t>
  </si>
  <si>
    <t>OF/2B</t>
  </si>
  <si>
    <t>Kempf, Clint</t>
  </si>
  <si>
    <t>CF</t>
  </si>
  <si>
    <t>Kretovics, Dan</t>
  </si>
  <si>
    <t>Meier, Luke</t>
  </si>
  <si>
    <t>Miley, Shaun</t>
  </si>
  <si>
    <t>C/1B</t>
  </si>
  <si>
    <t>Morgan, Dan</t>
  </si>
  <si>
    <t>Paatalo, Joe</t>
  </si>
  <si>
    <t>Pachl, Nate</t>
  </si>
  <si>
    <t>Peterson, Justin</t>
  </si>
  <si>
    <t>Schurman, Nate</t>
  </si>
  <si>
    <t>Stuessel, Adam</t>
  </si>
  <si>
    <t>Wacker, Chris</t>
  </si>
  <si>
    <t>Warrington, Scott</t>
  </si>
  <si>
    <t>Wells, Rick</t>
  </si>
  <si>
    <t>W</t>
  </si>
  <si>
    <t>L</t>
  </si>
  <si>
    <t>ERA</t>
  </si>
  <si>
    <t>APP</t>
  </si>
  <si>
    <t>SV</t>
  </si>
  <si>
    <t>IP</t>
  </si>
  <si>
    <t>ER</t>
  </si>
  <si>
    <t>K/BB</t>
  </si>
  <si>
    <t>OF/C</t>
  </si>
  <si>
    <t>2B/3B</t>
  </si>
  <si>
    <t>1B/DH</t>
  </si>
  <si>
    <t>Pechacek, Colin</t>
  </si>
  <si>
    <t>Schaffer, Joel</t>
  </si>
  <si>
    <t>Walker, Matt</t>
  </si>
  <si>
    <t>-</t>
  </si>
  <si>
    <t>Johnson, Paul</t>
  </si>
  <si>
    <t>Herum, Jack</t>
  </si>
  <si>
    <t>Flynn, JD</t>
  </si>
  <si>
    <t>OF/IF</t>
  </si>
  <si>
    <t>Churchill, Adam</t>
  </si>
  <si>
    <t>Call, Alex</t>
  </si>
  <si>
    <t>3B/1B</t>
  </si>
  <si>
    <t>Soley, Nate</t>
  </si>
  <si>
    <t>OF/DH</t>
  </si>
  <si>
    <t>IF</t>
  </si>
  <si>
    <t>C/UT</t>
  </si>
  <si>
    <t>Kempf, Spencer</t>
  </si>
  <si>
    <t>Barr, Sam</t>
  </si>
  <si>
    <t>Steinwagner, Brett</t>
  </si>
  <si>
    <t>Westhuis, Kyle</t>
  </si>
  <si>
    <t>Wink, TJ</t>
  </si>
  <si>
    <t>Schrank, Jayson</t>
  </si>
  <si>
    <t>Halling, Josh</t>
  </si>
  <si>
    <t>Duex, Kyle</t>
  </si>
  <si>
    <t>King, Andy</t>
  </si>
  <si>
    <t>Rudesill, Bucky</t>
  </si>
  <si>
    <t>Gieblel, Brian</t>
  </si>
  <si>
    <t>Grove, Brian</t>
  </si>
  <si>
    <t>Elliott, Carter</t>
  </si>
  <si>
    <t>Halling, Jake</t>
  </si>
  <si>
    <t>Georgakas, James</t>
  </si>
  <si>
    <t>Witt, James</t>
  </si>
  <si>
    <t>1B/C</t>
  </si>
  <si>
    <t>Krueger, Jon</t>
  </si>
  <si>
    <t>Doornink, Matt</t>
  </si>
  <si>
    <t>Kemper, Andy</t>
  </si>
  <si>
    <t>Lindsay, Jake</t>
  </si>
  <si>
    <t>Lombard, Weston</t>
  </si>
  <si>
    <t>Larson, Trey</t>
  </si>
  <si>
    <t>Luedtke, Lucas</t>
  </si>
  <si>
    <t>Fritz, Kyle</t>
  </si>
  <si>
    <t>Longwell, Fisher</t>
  </si>
  <si>
    <t>Penny, Dylan</t>
  </si>
  <si>
    <t>Griffin, Charley</t>
  </si>
  <si>
    <t>Larson, Jaxin</t>
  </si>
  <si>
    <t>Feyereisen, Mitchell</t>
  </si>
  <si>
    <t>Denzer, Ty</t>
  </si>
  <si>
    <t>RF</t>
  </si>
  <si>
    <t>Feyereisen, Adam</t>
  </si>
  <si>
    <t>DH/1B</t>
  </si>
  <si>
    <t>Burrows, Bob</t>
  </si>
  <si>
    <t>Bacon, Matt</t>
  </si>
  <si>
    <t>Metcalf, Andy</t>
  </si>
  <si>
    <t>3B/C</t>
  </si>
  <si>
    <t>Bowman, Riley</t>
  </si>
  <si>
    <t>Harrison, Dan</t>
  </si>
  <si>
    <t>Bucknor, Dave</t>
  </si>
  <si>
    <t>Simmons, Tavier</t>
  </si>
  <si>
    <t>IF/OF</t>
  </si>
  <si>
    <t>Halling, Joe</t>
  </si>
  <si>
    <t>Harrison, Scott</t>
  </si>
  <si>
    <t>Homme, Tanner</t>
  </si>
  <si>
    <t>Keran, Sam</t>
  </si>
  <si>
    <t>3B/P</t>
  </si>
  <si>
    <t>Stocker, Brady</t>
  </si>
  <si>
    <t>Freese, Ethan</t>
  </si>
  <si>
    <t>Longwell ,Fisher</t>
  </si>
  <si>
    <t>Paulson, Jeremiah</t>
  </si>
  <si>
    <t>DH</t>
  </si>
  <si>
    <t>Walker, Drew</t>
  </si>
  <si>
    <t>C/DH</t>
  </si>
  <si>
    <t>Bonde, Jeremiah</t>
  </si>
  <si>
    <t>Slick, John</t>
  </si>
  <si>
    <t>Fernholz, Caleb</t>
  </si>
  <si>
    <t>Longwell, Fischer</t>
  </si>
  <si>
    <t>Urban, Cody</t>
  </si>
  <si>
    <t>Palmer, James</t>
  </si>
  <si>
    <t>Mueller, Austin</t>
  </si>
  <si>
    <t>Penny, Tyler</t>
  </si>
  <si>
    <t>Griffin, Charlie</t>
  </si>
  <si>
    <t>Davis, Joey</t>
  </si>
  <si>
    <t>C/3B</t>
  </si>
  <si>
    <t>3B/1B/DH</t>
  </si>
  <si>
    <t>LF</t>
  </si>
  <si>
    <t>2B/1B</t>
  </si>
  <si>
    <t>WHIP</t>
  </si>
  <si>
    <t>K/9</t>
  </si>
  <si>
    <t>Kyle Duex</t>
  </si>
  <si>
    <t>James Witt</t>
  </si>
  <si>
    <t>Lucas Luedtke</t>
  </si>
  <si>
    <t>Jeremiah Bonde</t>
  </si>
  <si>
    <t>TJ Wink</t>
  </si>
  <si>
    <t>Matt Doornink</t>
  </si>
  <si>
    <t>Fisher Longwell</t>
  </si>
  <si>
    <t>Sam Keren</t>
  </si>
  <si>
    <t>Drew Walker</t>
  </si>
  <si>
    <t>Andrew Kemper</t>
  </si>
  <si>
    <t>Sam Barr</t>
  </si>
  <si>
    <t>Mitch Hurtgen</t>
  </si>
  <si>
    <t>Trevor Gutting</t>
  </si>
  <si>
    <t>Brandon Walscazk</t>
  </si>
  <si>
    <t>TB</t>
  </si>
  <si>
    <t>Season by Season Pitching</t>
  </si>
  <si>
    <t>Season by Season Batting</t>
  </si>
  <si>
    <t>Hurtgen, Mitch</t>
  </si>
  <si>
    <t>Schmidt, Logan</t>
  </si>
  <si>
    <t>Seasons</t>
  </si>
  <si>
    <t>Player Name</t>
  </si>
  <si>
    <t>Walczak, Brandon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</si>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</sst>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.000"/>
    <numFmt numFmtId="165" formatCode="0.0"/>
    <numFmt numFmtId="166" formatCode="0.000"/>
    <numFmt numFmtId="167" formatCode="###0.000;###0.000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Times New Roman"/>
      <family val="1"/>
    </font>
    <font>
      <b/>
      <sz val="8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Alignment="1">
      <alignment horizontal="center" vertical="top" wrapText="1"/>
    </xf>
    <xf numFmtId="2" fontId="0" fillId="0" borderId="0" xfId="0" applyNumberFormat="1"/>
    <xf numFmtId="164" fontId="0" fillId="0" borderId="0" xfId="0" applyNumberFormat="1"/>
    <xf numFmtId="0" fontId="10" fillId="0" borderId="1" xfId="0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/>
    <xf numFmtId="0" fontId="15" fillId="0" borderId="0" xfId="0" applyFont="1" applyBorder="1" applyAlignment="1"/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/>
    <xf numFmtId="0" fontId="15" fillId="0" borderId="0" xfId="0" applyFont="1" applyFill="1" applyBorder="1" applyAlignment="1"/>
    <xf numFmtId="164" fontId="15" fillId="0" borderId="0" xfId="0" applyNumberFormat="1" applyFont="1" applyFill="1" applyBorder="1" applyAlignment="1" applyProtection="1"/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wrapText="1"/>
    </xf>
    <xf numFmtId="164" fontId="17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/>
    <xf numFmtId="0" fontId="17" fillId="0" borderId="0" xfId="0" applyFont="1" applyFill="1" applyBorder="1" applyAlignment="1"/>
    <xf numFmtId="164" fontId="17" fillId="0" borderId="0" xfId="0" applyNumberFormat="1" applyFont="1" applyFill="1" applyBorder="1" applyAlignment="1"/>
    <xf numFmtId="0" fontId="18" fillId="0" borderId="0" xfId="0" applyFont="1" applyBorder="1" applyAlignment="1"/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/>
    <xf numFmtId="0" fontId="17" fillId="0" borderId="0" xfId="0" applyFont="1" applyFill="1" applyBorder="1" applyAlignment="1">
      <alignment vertical="top"/>
    </xf>
    <xf numFmtId="166" fontId="17" fillId="0" borderId="0" xfId="0" applyNumberFormat="1" applyFont="1" applyFill="1" applyBorder="1" applyAlignment="1">
      <alignment vertical="top"/>
    </xf>
    <xf numFmtId="167" fontId="17" fillId="0" borderId="0" xfId="0" applyNumberFormat="1" applyFont="1" applyFill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/>
    <xf numFmtId="164" fontId="14" fillId="0" borderId="0" xfId="0" applyNumberFormat="1" applyFont="1" applyBorder="1" applyAlignment="1"/>
    <xf numFmtId="0" fontId="16" fillId="0" borderId="0" xfId="0" applyFont="1" applyBorder="1" applyAlignment="1"/>
    <xf numFmtId="164" fontId="16" fillId="0" borderId="0" xfId="0" applyNumberFormat="1" applyFont="1" applyBorder="1" applyAlignment="1"/>
    <xf numFmtId="164" fontId="15" fillId="0" borderId="0" xfId="0" applyNumberFormat="1" applyFont="1" applyBorder="1" applyAlignment="1"/>
    <xf numFmtId="0" fontId="14" fillId="5" borderId="0" xfId="0" applyFont="1" applyFill="1" applyBorder="1" applyAlignment="1">
      <alignment vertical="top" wrapText="1"/>
    </xf>
    <xf numFmtId="0" fontId="14" fillId="5" borderId="0" xfId="0" applyFont="1" applyFill="1" applyBorder="1" applyAlignment="1"/>
    <xf numFmtId="164" fontId="14" fillId="5" borderId="0" xfId="0" applyNumberFormat="1" applyFont="1" applyFill="1" applyBorder="1" applyAlignment="1"/>
    <xf numFmtId="0" fontId="15" fillId="6" borderId="0" xfId="0" applyFont="1" applyFill="1" applyBorder="1" applyAlignment="1"/>
    <xf numFmtId="0" fontId="16" fillId="6" borderId="0" xfId="0" applyFont="1" applyFill="1" applyBorder="1" applyAlignment="1"/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wrapText="1"/>
    </xf>
    <xf numFmtId="0" fontId="19" fillId="6" borderId="0" xfId="0" applyFont="1" applyFill="1" applyBorder="1" applyAlignment="1">
      <alignment wrapText="1"/>
    </xf>
    <xf numFmtId="164" fontId="15" fillId="6" borderId="0" xfId="0" applyNumberFormat="1" applyFont="1" applyFill="1" applyBorder="1" applyAlignment="1" applyProtection="1"/>
    <xf numFmtId="164" fontId="19" fillId="6" borderId="0" xfId="0" applyNumberFormat="1" applyFont="1" applyFill="1" applyBorder="1" applyAlignment="1">
      <alignment wrapText="1"/>
    </xf>
    <xf numFmtId="164" fontId="16" fillId="6" borderId="0" xfId="0" applyNumberFormat="1" applyFont="1" applyFill="1" applyBorder="1" applyAlignment="1"/>
    <xf numFmtId="164" fontId="15" fillId="6" borderId="0" xfId="0" applyNumberFormat="1" applyFont="1" applyFill="1" applyBorder="1" applyAlignment="1"/>
    <xf numFmtId="0" fontId="11" fillId="5" borderId="0" xfId="0" applyFont="1" applyFill="1"/>
    <xf numFmtId="164" fontId="11" fillId="5" borderId="0" xfId="0" applyNumberFormat="1" applyFont="1" applyFill="1"/>
    <xf numFmtId="0" fontId="11" fillId="5" borderId="0" xfId="0" applyFont="1" applyFill="1" applyAlignment="1">
      <alignment horizontal="center" vertical="center"/>
    </xf>
    <xf numFmtId="2" fontId="11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top" wrapText="1"/>
    </xf>
    <xf numFmtId="2" fontId="12" fillId="4" borderId="5" xfId="0" applyNumberFormat="1" applyFont="1" applyFill="1" applyBorder="1" applyAlignment="1">
      <alignment horizontal="center" vertical="top" wrapText="1"/>
    </xf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2" fontId="5" fillId="0" borderId="2" xfId="0" applyNumberFormat="1" applyFont="1" applyBorder="1"/>
    <xf numFmtId="0" fontId="9" fillId="0" borderId="6" xfId="0" applyFont="1" applyBorder="1"/>
    <xf numFmtId="0" fontId="9" fillId="0" borderId="1" xfId="0" applyFont="1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/>
    </xf>
    <xf numFmtId="165" fontId="5" fillId="0" borderId="1" xfId="0" applyNumberFormat="1" applyFont="1" applyFill="1" applyBorder="1" applyAlignment="1" applyProtection="1">
      <alignment horizontal="center"/>
    </xf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2" fontId="5" fillId="0" borderId="8" xfId="0" applyNumberFormat="1" applyFont="1" applyBorder="1"/>
    <xf numFmtId="2" fontId="5" fillId="0" borderId="9" xfId="0" applyNumberFormat="1" applyFont="1" applyBorder="1"/>
  </cellXfs>
  <cellStyles count="3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Normal" xfId="0" builtinId="0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/>
        </patternFill>
      </fill>
    </dxf>
    <dxf>
      <numFmt numFmtId="164" formatCode=".000"/>
    </dxf>
    <dxf>
      <numFmt numFmtId="164" formatCode=".000"/>
    </dxf>
    <dxf>
      <numFmt numFmtId="164" formatCode=".000"/>
    </dxf>
    <dxf>
      <numFmt numFmtId="164" formatCode="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4" formatCode=".000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idem/Downloads/2019%20Fish%20Statistics%20for%20care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ense"/>
      <sheetName val="Defense"/>
      <sheetName val="Pitching"/>
    </sheetNames>
    <sheetDataSet>
      <sheetData sheetId="0" refreshError="1"/>
      <sheetData sheetId="1" refreshError="1"/>
      <sheetData sheetId="2" refreshError="1">
        <row r="8">
          <cell r="B8" t="str">
            <v>Witt</v>
          </cell>
          <cell r="C8" t="str">
            <v>James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B808AA-10F0-C845-A1F0-94C3B60F308E}" name="Table2" displayName="Table2" ref="A2:U300" totalsRowShown="0" headerRowDxfId="5" dataDxfId="6">
  <autoFilter ref="A2:U300" xr:uid="{5CBABC7D-6E86-2D4C-BC80-3B19C441B9A7}"/>
  <sortState xmlns:xlrd2="http://schemas.microsoft.com/office/spreadsheetml/2017/richdata2" ref="A3:U300">
    <sortCondition descending="1" ref="E2:E300"/>
  </sortState>
  <tableColumns count="21">
    <tableColumn id="1" xr3:uid="{8630CACF-18DF-5B43-9FE6-B36F5BE1113C}" name="Players Name"/>
    <tableColumn id="2" xr3:uid="{5BD16D62-824A-CF4E-A166-BCE1F72BD789}" name="Year"/>
    <tableColumn id="3" xr3:uid="{4D41D532-E7D3-E842-88A7-2A77C30913EB}" name="POS"/>
    <tableColumn id="4" xr3:uid="{DB500907-477C-0740-939E-FD546771A667}" name="G" dataDxfId="24"/>
    <tableColumn id="5" xr3:uid="{F9FCF97F-B4F4-9D48-8737-F1AE5C587D8F}" name="AB" dataDxfId="23"/>
    <tableColumn id="6" xr3:uid="{CA79F156-4805-FD43-98EF-B9941A41848E}" name="R" dataDxfId="22"/>
    <tableColumn id="7" xr3:uid="{B5E4CCF7-87FA-E843-90F2-E8D8A95BEFB1}" name="H" dataDxfId="21"/>
    <tableColumn id="8" xr3:uid="{CD1DB3AD-FA55-9B46-8A49-62414E801073}" name="2B" dataDxfId="20"/>
    <tableColumn id="9" xr3:uid="{48C1F980-F0E8-564B-A9CD-699B03AB4AB1}" name="3B" dataDxfId="19"/>
    <tableColumn id="10" xr3:uid="{613286AE-3DFE-DB46-BDD5-5932861CC0AD}" name="HR" dataDxfId="18"/>
    <tableColumn id="11" xr3:uid="{823AF3A6-9002-4840-828D-DBF1381FE685}" name="RBI" dataDxfId="17"/>
    <tableColumn id="12" xr3:uid="{40EAD0B4-A272-3D4B-8E4F-095A5FE60857}" name="BB" dataDxfId="16"/>
    <tableColumn id="13" xr3:uid="{4A4EE157-15E6-8145-8AFC-EE062064B134}" name="SO" dataDxfId="15"/>
    <tableColumn id="14" xr3:uid="{4FB6ED28-1BBD-E042-96D7-D88A26A45665}" name="SB" dataDxfId="14"/>
    <tableColumn id="15" xr3:uid="{2C7E34C0-6EC0-9041-B1FD-945373DED8D2}" name="HBP" dataDxfId="13"/>
    <tableColumn id="16" xr3:uid="{9CD73519-D49B-C341-9938-41849ED8B776}" name="OBP" dataDxfId="12"/>
    <tableColumn id="17" xr3:uid="{2AFBFC4A-409B-9B4A-BF55-ED1758ABE839}" name="SLG" dataDxfId="11"/>
    <tableColumn id="18" xr3:uid="{F3402ADD-03E4-3D4B-AC5F-EC620305A120}" name="AVG" dataDxfId="10"/>
    <tableColumn id="19" xr3:uid="{A2A928BA-F174-3649-A983-4D4F50EE5AEB}" name="SF" dataDxfId="9"/>
    <tableColumn id="20" xr3:uid="{7904863F-6C83-9248-94BB-5B7FE70529AE}" name="SH" dataDxfId="8"/>
    <tableColumn id="21" xr3:uid="{EC45BECF-0179-2A47-802C-CA5BD60C37AD}" name="OPS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130460-625F-2442-BEB3-3FAC53845E0C}" name="Table1" displayName="Table1" ref="A2:Q176" totalsRowShown="0" headerRowDxfId="25" headerRowBorderDxfId="44" tableBorderDxfId="45" totalsRowBorderDxfId="43">
  <autoFilter ref="A2:Q176" xr:uid="{76AF09AE-B221-984B-A7B7-C9FBE3E462A2}"/>
  <tableColumns count="17">
    <tableColumn id="1" xr3:uid="{865CC98E-00D9-2A4A-A789-3C15B62EE185}" name="Players Name" dataDxfId="42"/>
    <tableColumn id="2" xr3:uid="{F1D22DFC-6E52-E14D-B0E9-B3DCDE76AB89}" name="Year" dataDxfId="41"/>
    <tableColumn id="3" xr3:uid="{A7A75EED-9CF0-2F4A-A685-949C82E30D7A}" name="W" dataDxfId="40"/>
    <tableColumn id="4" xr3:uid="{F72BE6EA-4AEA-0943-9AB6-C6581C10E10D}" name="L" dataDxfId="39"/>
    <tableColumn id="5" xr3:uid="{5D77621E-840C-4740-88CD-7269DB4E704A}" name="ERA" dataDxfId="38"/>
    <tableColumn id="6" xr3:uid="{FA8BE9E0-AFE4-C64B-9391-4074539E5CD5}" name="APP" dataDxfId="37"/>
    <tableColumn id="7" xr3:uid="{5763D04C-3112-4D48-B9A2-8393FD1579FF}" name="SV" dataDxfId="36"/>
    <tableColumn id="8" xr3:uid="{1C8AD540-B050-A146-B5C6-387BD2BE86C6}" name="IP" dataDxfId="35"/>
    <tableColumn id="9" xr3:uid="{CCC5D927-AE7A-E842-B75E-142780CD77E0}" name="H" dataDxfId="34"/>
    <tableColumn id="10" xr3:uid="{BC6467B8-0042-214D-857E-A3C272A52FCE}" name="R" dataDxfId="33"/>
    <tableColumn id="11" xr3:uid="{5A43B6DC-DA04-9F40-BDBF-381C262F692A}" name="ER" dataDxfId="32"/>
    <tableColumn id="12" xr3:uid="{D016911F-CC4B-C248-97CD-8710B5289752}" name="HBP" dataDxfId="31"/>
    <tableColumn id="13" xr3:uid="{8EE13B27-C335-B04F-98C4-E11F381710E9}" name="BB" dataDxfId="30"/>
    <tableColumn id="14" xr3:uid="{900AE2FE-D522-1E48-B883-3DD297D6C2C8}" name="SO" dataDxfId="29"/>
    <tableColumn id="15" xr3:uid="{8F84E7BB-8D08-5043-93D4-C97E6C3BB7A9}" name="K/BB" dataDxfId="28"/>
    <tableColumn id="16" xr3:uid="{692A6F7B-7C6F-EC44-AFD2-EBE1F9FB533F}" name="WHIP" dataDxfId="27">
      <calculatedColumnFormula>(M3+I3)/H3</calculatedColumnFormula>
    </tableColumn>
    <tableColumn id="17" xr3:uid="{033A0A18-D9BC-7C49-87D4-22E575ED811B}" name="K/9" dataDxfId="26">
      <calculatedColumnFormula>N3/H3*9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42B5EA-413D-B848-AE8E-87E3892080ED}" name="Table3" displayName="Table3" ref="A1:U89" totalsRowShown="0" headerRowDxfId="0">
  <autoFilter ref="A1:U89" xr:uid="{9279E52A-4D08-A346-B121-B90BFB8DD67A}"/>
  <sortState xmlns:xlrd2="http://schemas.microsoft.com/office/spreadsheetml/2017/richdata2" ref="A2:U89">
    <sortCondition descending="1" ref="R1:R89"/>
  </sortState>
  <tableColumns count="21">
    <tableColumn id="1" xr3:uid="{77DF1208-C7FF-3044-86F3-AB88DFB53A76}" name="Player Name"/>
    <tableColumn id="2" xr3:uid="{3267B140-498A-CD4C-B376-699E530C65A3}" name="Seasons"/>
    <tableColumn id="3" xr3:uid="{EF9D98CE-B6DF-1548-9C7B-037D8AB35604}" name="G"/>
    <tableColumn id="4" xr3:uid="{48BABE65-80E9-7D4D-B7E2-6FAFDF5847A8}" name="AB"/>
    <tableColumn id="5" xr3:uid="{72F0EF6F-1003-C844-B61D-F8847D9D1221}" name="R"/>
    <tableColumn id="6" xr3:uid="{29D167DE-1077-EB46-9863-C4A42C7DE649}" name="H"/>
    <tableColumn id="7" xr3:uid="{50B8872F-F7B1-1A4C-8BA0-BA69AB578336}" name="2B"/>
    <tableColumn id="8" xr3:uid="{57B2C981-5899-A448-B772-60DBBDFBB223}" name="3B"/>
    <tableColumn id="9" xr3:uid="{3DCFB599-C572-3E49-A412-7BB191FBB62C}" name="HR"/>
    <tableColumn id="10" xr3:uid="{2E0EFBE0-D90B-AE40-95B4-57EAC3958B60}" name="RBI"/>
    <tableColumn id="11" xr3:uid="{ACAAAB16-884C-A34E-9CFA-4CE9B5BB2563}" name="BB"/>
    <tableColumn id="12" xr3:uid="{E3A0A8D4-45EB-5D45-8F02-D49B04463BAD}" name="SO"/>
    <tableColumn id="13" xr3:uid="{6781FE09-AB82-294D-93CF-C6257B10DCB3}" name="SB"/>
    <tableColumn id="14" xr3:uid="{ED0AC5AE-5509-8647-80BB-224C7F7E51DE}" name="HBP"/>
    <tableColumn id="15" xr3:uid="{8290B201-39FC-6E44-8916-83E135C29DC0}" name="TB">
      <calculatedColumnFormula>(I2*4)+(H2*3)+(G2*2)+(F2-G2-H2-I2)+(K2+N2)</calculatedColumnFormula>
    </tableColumn>
    <tableColumn id="16" xr3:uid="{3F4F5EFA-0F74-B44E-AECF-8A5A09BDD164}" name="OBP" dataDxfId="4">
      <calculatedColumnFormula>(F2+K2)/(D2+K2)</calculatedColumnFormula>
    </tableColumn>
    <tableColumn id="17" xr3:uid="{1C7576A4-C12B-064F-8E8C-69B47F50C3EC}" name="SLG" dataDxfId="3">
      <calculatedColumnFormula>((F2-G2-H2-I2)+(G2*2)+(H2*3)+(I2*4))/D2</calculatedColumnFormula>
    </tableColumn>
    <tableColumn id="18" xr3:uid="{7CA77CC7-D700-5849-9974-8F3086BB74A5}" name="AVG" dataDxfId="2">
      <calculatedColumnFormula>F2/D2</calculatedColumnFormula>
    </tableColumn>
    <tableColumn id="19" xr3:uid="{3C130764-ADDA-DF44-802D-991936B3A7E3}" name="SF"/>
    <tableColumn id="20" xr3:uid="{55F0445A-1EB1-A641-BE3F-B9D8823CB710}" name="SH"/>
    <tableColumn id="21" xr3:uid="{A5CC78C0-53EE-6848-9FD3-AC4D64D20C83}" name="OPS" dataDxfId="1">
      <calculatedColumnFormula>P2+Q2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58"/>
  <sheetViews>
    <sheetView zoomScale="150" zoomScaleNormal="150" zoomScalePageLayoutView="150" workbookViewId="0">
      <pane ySplit="2" topLeftCell="A269" activePane="bottomLeft" state="frozen"/>
      <selection pane="bottomLeft" activeCell="A2" sqref="A2:U300"/>
    </sheetView>
  </sheetViews>
  <sheetFormatPr baseColWidth="10" defaultColWidth="8.83203125" defaultRowHeight="11" x14ac:dyDescent="0.15"/>
  <cols>
    <col min="1" max="1" width="17.6640625" style="26" bestFit="1" customWidth="1"/>
    <col min="2" max="2" width="7.6640625" style="26" bestFit="1" customWidth="1"/>
    <col min="3" max="3" width="6.5" style="26" bestFit="1" customWidth="1"/>
    <col min="4" max="7" width="4.83203125" style="26" bestFit="1" customWidth="1"/>
    <col min="8" max="9" width="4.1640625" style="26" bestFit="1" customWidth="1"/>
    <col min="10" max="10" width="4.5" style="26" bestFit="1" customWidth="1"/>
    <col min="11" max="11" width="5" style="26" bestFit="1" customWidth="1"/>
    <col min="12" max="12" width="4.5" style="26" bestFit="1" customWidth="1"/>
    <col min="13" max="14" width="4.33203125" style="26" bestFit="1" customWidth="1"/>
    <col min="15" max="15" width="5.83203125" style="26" bestFit="1" customWidth="1"/>
    <col min="16" max="16" width="6" style="26" bestFit="1" customWidth="1"/>
    <col min="17" max="17" width="6.5" style="26" bestFit="1" customWidth="1"/>
    <col min="18" max="18" width="6" style="26" bestFit="1" customWidth="1"/>
    <col min="19" max="19" width="4.1640625" style="26" bestFit="1" customWidth="1"/>
    <col min="20" max="20" width="4.33203125" style="26" bestFit="1" customWidth="1"/>
    <col min="21" max="21" width="6.5" style="51" bestFit="1" customWidth="1"/>
    <col min="22" max="16384" width="8.83203125" style="26"/>
  </cols>
  <sheetData>
    <row r="1" spans="1:42" ht="16" x14ac:dyDescent="0.15">
      <c r="A1" s="16" t="s">
        <v>178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42" ht="12" x14ac:dyDescent="0.15">
      <c r="A2" s="52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3" t="s">
        <v>7</v>
      </c>
      <c r="I2" s="53" t="s">
        <v>8</v>
      </c>
      <c r="J2" s="53" t="s">
        <v>9</v>
      </c>
      <c r="K2" s="53" t="s">
        <v>10</v>
      </c>
      <c r="L2" s="53" t="s">
        <v>11</v>
      </c>
      <c r="M2" s="53" t="s">
        <v>12</v>
      </c>
      <c r="N2" s="53" t="s">
        <v>13</v>
      </c>
      <c r="O2" s="53" t="s">
        <v>14</v>
      </c>
      <c r="P2" s="54" t="s">
        <v>15</v>
      </c>
      <c r="Q2" s="54" t="s">
        <v>16</v>
      </c>
      <c r="R2" s="54" t="s">
        <v>17</v>
      </c>
      <c r="S2" s="53" t="s">
        <v>18</v>
      </c>
      <c r="T2" s="53" t="s">
        <v>19</v>
      </c>
      <c r="U2" s="54" t="s">
        <v>20</v>
      </c>
    </row>
    <row r="3" spans="1:42" ht="10" customHeight="1" x14ac:dyDescent="0.15">
      <c r="A3" s="27" t="s">
        <v>34</v>
      </c>
      <c r="B3" s="28">
        <v>2012</v>
      </c>
      <c r="C3" s="28" t="s">
        <v>83</v>
      </c>
      <c r="D3" s="55">
        <v>39</v>
      </c>
      <c r="E3" s="55">
        <v>163</v>
      </c>
      <c r="F3" s="55">
        <v>54</v>
      </c>
      <c r="G3" s="55">
        <v>65</v>
      </c>
      <c r="H3" s="55">
        <v>15</v>
      </c>
      <c r="I3" s="29">
        <v>1</v>
      </c>
      <c r="J3" s="29">
        <v>4</v>
      </c>
      <c r="K3" s="55">
        <v>40</v>
      </c>
      <c r="L3" s="55">
        <v>24</v>
      </c>
      <c r="M3" s="29">
        <v>14</v>
      </c>
      <c r="N3" s="55">
        <v>18</v>
      </c>
      <c r="O3" s="55">
        <v>10</v>
      </c>
      <c r="P3" s="60">
        <v>0.495</v>
      </c>
      <c r="Q3" s="30">
        <v>0.57699999999999996</v>
      </c>
      <c r="R3" s="30">
        <v>0.39900000000000002</v>
      </c>
      <c r="S3" s="29">
        <v>3</v>
      </c>
      <c r="T3" s="29">
        <v>0</v>
      </c>
      <c r="U3" s="30">
        <v>1.0720000000000001</v>
      </c>
    </row>
    <row r="4" spans="1:42" ht="10" customHeight="1" x14ac:dyDescent="0.15">
      <c r="A4" s="27" t="s">
        <v>26</v>
      </c>
      <c r="B4" s="28">
        <v>2010</v>
      </c>
      <c r="C4" s="28" t="s">
        <v>8</v>
      </c>
      <c r="D4" s="56">
        <v>38</v>
      </c>
      <c r="E4" s="56">
        <v>150</v>
      </c>
      <c r="F4" s="28">
        <v>30</v>
      </c>
      <c r="G4" s="28">
        <v>41</v>
      </c>
      <c r="H4" s="28">
        <v>2</v>
      </c>
      <c r="I4" s="28">
        <v>0</v>
      </c>
      <c r="J4" s="28">
        <v>0</v>
      </c>
      <c r="K4" s="28">
        <v>11</v>
      </c>
      <c r="L4" s="28">
        <v>11</v>
      </c>
      <c r="M4" s="28">
        <v>14</v>
      </c>
      <c r="N4" s="28">
        <v>0</v>
      </c>
      <c r="O4" s="28">
        <v>3</v>
      </c>
      <c r="P4" s="34">
        <v>0.33500000000000002</v>
      </c>
      <c r="Q4" s="34">
        <v>0.3</v>
      </c>
      <c r="R4" s="34">
        <v>0.27300000000000002</v>
      </c>
      <c r="S4" s="28">
        <v>1</v>
      </c>
      <c r="T4" s="28">
        <v>0</v>
      </c>
      <c r="U4" s="34">
        <v>0.63500000000000001</v>
      </c>
    </row>
    <row r="5" spans="1:42" ht="10" customHeight="1" x14ac:dyDescent="0.15">
      <c r="A5" s="29" t="s">
        <v>92</v>
      </c>
      <c r="B5" s="29">
        <v>2016</v>
      </c>
      <c r="C5" s="29" t="s">
        <v>89</v>
      </c>
      <c r="D5" s="55">
        <v>39</v>
      </c>
      <c r="E5" s="55">
        <v>149</v>
      </c>
      <c r="F5" s="29">
        <v>24</v>
      </c>
      <c r="G5" s="29">
        <v>48</v>
      </c>
      <c r="H5" s="29">
        <v>13</v>
      </c>
      <c r="I5" s="29">
        <v>0</v>
      </c>
      <c r="J5" s="29">
        <v>3</v>
      </c>
      <c r="K5" s="29">
        <v>31</v>
      </c>
      <c r="L5" s="29">
        <v>14</v>
      </c>
      <c r="M5" s="55">
        <v>25</v>
      </c>
      <c r="N5" s="29">
        <v>2</v>
      </c>
      <c r="O5" s="29">
        <v>5</v>
      </c>
      <c r="P5" s="29">
        <v>0.39900000000000002</v>
      </c>
      <c r="Q5" s="29">
        <v>0.47</v>
      </c>
      <c r="R5" s="29">
        <v>0.32200000000000001</v>
      </c>
      <c r="S5" s="29">
        <v>0</v>
      </c>
      <c r="T5" s="29">
        <v>3</v>
      </c>
      <c r="U5" s="29">
        <v>0.86899999999999999</v>
      </c>
    </row>
    <row r="6" spans="1:42" ht="10" customHeight="1" x14ac:dyDescent="0.15">
      <c r="A6" s="27" t="s">
        <v>61</v>
      </c>
      <c r="B6" s="28">
        <v>2012</v>
      </c>
      <c r="C6" s="28" t="s">
        <v>7</v>
      </c>
      <c r="D6" s="29">
        <v>37</v>
      </c>
      <c r="E6" s="55">
        <v>147</v>
      </c>
      <c r="F6" s="29">
        <v>31</v>
      </c>
      <c r="G6" s="29">
        <v>36</v>
      </c>
      <c r="H6" s="29">
        <v>4</v>
      </c>
      <c r="I6" s="29">
        <v>0</v>
      </c>
      <c r="J6" s="29">
        <v>0</v>
      </c>
      <c r="K6" s="29">
        <v>15</v>
      </c>
      <c r="L6" s="29">
        <v>19</v>
      </c>
      <c r="M6" s="29">
        <v>24</v>
      </c>
      <c r="N6" s="29">
        <v>0</v>
      </c>
      <c r="O6" s="29">
        <v>3</v>
      </c>
      <c r="P6" s="30">
        <v>0.34300000000000003</v>
      </c>
      <c r="Q6" s="30">
        <v>0.27200000000000002</v>
      </c>
      <c r="R6" s="30">
        <v>0.245</v>
      </c>
      <c r="S6" s="29">
        <v>0</v>
      </c>
      <c r="T6" s="55">
        <v>7</v>
      </c>
      <c r="U6" s="30">
        <v>0.61499999999999999</v>
      </c>
    </row>
    <row r="7" spans="1:42" ht="10" customHeight="1" x14ac:dyDescent="0.15">
      <c r="A7" s="27" t="s">
        <v>46</v>
      </c>
      <c r="B7" s="28">
        <v>2012</v>
      </c>
      <c r="C7" s="28" t="s">
        <v>35</v>
      </c>
      <c r="D7" s="29">
        <v>32</v>
      </c>
      <c r="E7" s="55">
        <v>147</v>
      </c>
      <c r="F7" s="55">
        <v>42</v>
      </c>
      <c r="G7" s="55">
        <v>68</v>
      </c>
      <c r="H7" s="55">
        <v>17</v>
      </c>
      <c r="I7" s="29">
        <v>1</v>
      </c>
      <c r="J7" s="55">
        <v>6</v>
      </c>
      <c r="K7" s="55">
        <v>48</v>
      </c>
      <c r="L7" s="29">
        <v>9</v>
      </c>
      <c r="M7" s="29">
        <v>4</v>
      </c>
      <c r="N7" s="29">
        <v>3</v>
      </c>
      <c r="O7" s="29">
        <v>0</v>
      </c>
      <c r="P7" s="30">
        <v>0.49</v>
      </c>
      <c r="Q7" s="60">
        <v>0.71399999999999997</v>
      </c>
      <c r="R7" s="60">
        <v>0.46300000000000002</v>
      </c>
      <c r="S7" s="29">
        <v>1</v>
      </c>
      <c r="T7" s="29">
        <v>0</v>
      </c>
      <c r="U7" s="60">
        <v>1.2050000000000001</v>
      </c>
    </row>
    <row r="8" spans="1:42" x14ac:dyDescent="0.15">
      <c r="A8" s="29" t="s">
        <v>34</v>
      </c>
      <c r="B8" s="29">
        <v>2016</v>
      </c>
      <c r="C8" s="29" t="s">
        <v>24</v>
      </c>
      <c r="D8" s="29">
        <v>37</v>
      </c>
      <c r="E8" s="29">
        <v>145</v>
      </c>
      <c r="F8" s="29">
        <v>33</v>
      </c>
      <c r="G8" s="29">
        <v>45</v>
      </c>
      <c r="H8" s="55">
        <v>15</v>
      </c>
      <c r="I8" s="29">
        <v>1</v>
      </c>
      <c r="J8" s="29">
        <v>1</v>
      </c>
      <c r="K8" s="29">
        <v>30</v>
      </c>
      <c r="L8" s="29">
        <v>20</v>
      </c>
      <c r="M8" s="29">
        <v>14</v>
      </c>
      <c r="N8" s="29">
        <v>2</v>
      </c>
      <c r="O8" s="29">
        <v>7</v>
      </c>
      <c r="P8" s="29">
        <v>0.41599999999999998</v>
      </c>
      <c r="Q8" s="29">
        <v>0.44800000000000001</v>
      </c>
      <c r="R8" s="29">
        <v>0.31</v>
      </c>
      <c r="S8" s="29">
        <v>1</v>
      </c>
      <c r="T8" s="29">
        <v>1</v>
      </c>
      <c r="U8" s="29">
        <v>0.86399999999999999</v>
      </c>
    </row>
    <row r="9" spans="1:42" ht="10" customHeight="1" x14ac:dyDescent="0.15">
      <c r="A9" s="27" t="s">
        <v>32</v>
      </c>
      <c r="B9" s="28">
        <v>2010</v>
      </c>
      <c r="C9" s="28" t="s">
        <v>30</v>
      </c>
      <c r="D9" s="56">
        <v>39</v>
      </c>
      <c r="E9" s="28">
        <v>144</v>
      </c>
      <c r="F9" s="28">
        <v>32</v>
      </c>
      <c r="G9" s="28">
        <v>40</v>
      </c>
      <c r="H9" s="28">
        <v>8</v>
      </c>
      <c r="I9" s="28">
        <v>0</v>
      </c>
      <c r="J9" s="28">
        <v>1</v>
      </c>
      <c r="K9" s="28">
        <v>16</v>
      </c>
      <c r="L9" s="28">
        <v>14</v>
      </c>
      <c r="M9" s="28">
        <v>17</v>
      </c>
      <c r="N9" s="28">
        <v>2</v>
      </c>
      <c r="O9" s="28">
        <v>3</v>
      </c>
      <c r="P9" s="34">
        <v>0.35399999999999998</v>
      </c>
      <c r="Q9" s="34">
        <v>0.41699999999999998</v>
      </c>
      <c r="R9" s="34">
        <v>0.27800000000000002</v>
      </c>
      <c r="S9" s="56">
        <v>5</v>
      </c>
      <c r="T9" s="28">
        <v>0</v>
      </c>
      <c r="U9" s="34">
        <v>0.77100000000000002</v>
      </c>
    </row>
    <row r="10" spans="1:42" ht="10" customHeight="1" x14ac:dyDescent="0.15">
      <c r="A10" s="35" t="s">
        <v>34</v>
      </c>
      <c r="B10" s="35">
        <v>2019</v>
      </c>
      <c r="C10" s="35" t="s">
        <v>89</v>
      </c>
      <c r="D10" s="35">
        <v>34</v>
      </c>
      <c r="E10" s="35">
        <v>143</v>
      </c>
      <c r="F10" s="35">
        <v>38</v>
      </c>
      <c r="G10" s="35">
        <v>47</v>
      </c>
      <c r="H10" s="35">
        <v>12</v>
      </c>
      <c r="I10" s="35">
        <v>0</v>
      </c>
      <c r="J10" s="35">
        <v>2</v>
      </c>
      <c r="K10" s="35">
        <v>18</v>
      </c>
      <c r="L10" s="35">
        <v>12</v>
      </c>
      <c r="M10" s="35">
        <v>20</v>
      </c>
      <c r="N10" s="35">
        <v>4</v>
      </c>
      <c r="O10" s="35">
        <v>7</v>
      </c>
      <c r="P10" s="36">
        <v>0.40500000000000003</v>
      </c>
      <c r="Q10" s="36">
        <v>0.45500000000000002</v>
      </c>
      <c r="R10" s="36">
        <v>0.32900000000000001</v>
      </c>
      <c r="S10" s="35">
        <v>1</v>
      </c>
      <c r="T10" s="35">
        <v>0</v>
      </c>
      <c r="U10" s="36">
        <v>0.85899999999999999</v>
      </c>
    </row>
    <row r="11" spans="1:42" ht="10" customHeight="1" x14ac:dyDescent="0.15">
      <c r="A11" s="35" t="s">
        <v>114</v>
      </c>
      <c r="B11" s="35">
        <v>2019</v>
      </c>
      <c r="C11" s="35" t="s">
        <v>41</v>
      </c>
      <c r="D11" s="35">
        <v>34</v>
      </c>
      <c r="E11" s="35">
        <v>142</v>
      </c>
      <c r="F11" s="35">
        <v>19</v>
      </c>
      <c r="G11" s="35">
        <v>48</v>
      </c>
      <c r="H11" s="35">
        <v>10</v>
      </c>
      <c r="I11" s="35">
        <v>0</v>
      </c>
      <c r="J11" s="35">
        <v>3</v>
      </c>
      <c r="K11" s="57">
        <v>38</v>
      </c>
      <c r="L11" s="35">
        <v>13</v>
      </c>
      <c r="M11" s="35">
        <v>14</v>
      </c>
      <c r="N11" s="35">
        <v>0</v>
      </c>
      <c r="O11" s="35">
        <v>0</v>
      </c>
      <c r="P11" s="36">
        <v>0.38900000000000001</v>
      </c>
      <c r="Q11" s="36">
        <v>0.47199999999999998</v>
      </c>
      <c r="R11" s="36">
        <v>0.33800000000000002</v>
      </c>
      <c r="S11" s="35">
        <v>2</v>
      </c>
      <c r="T11" s="35">
        <v>0</v>
      </c>
      <c r="U11" s="36">
        <v>0.86</v>
      </c>
    </row>
    <row r="12" spans="1:42" ht="12" x14ac:dyDescent="0.15">
      <c r="A12" s="27" t="s">
        <v>50</v>
      </c>
      <c r="B12" s="28">
        <v>2010</v>
      </c>
      <c r="C12" s="28" t="s">
        <v>51</v>
      </c>
      <c r="D12" s="56">
        <v>38</v>
      </c>
      <c r="E12" s="28">
        <v>141</v>
      </c>
      <c r="F12" s="28">
        <v>33</v>
      </c>
      <c r="G12" s="56">
        <v>55</v>
      </c>
      <c r="H12" s="28">
        <v>4</v>
      </c>
      <c r="I12" s="56">
        <v>3</v>
      </c>
      <c r="J12" s="28">
        <v>2</v>
      </c>
      <c r="K12" s="28">
        <v>29</v>
      </c>
      <c r="L12" s="28">
        <v>5</v>
      </c>
      <c r="M12" s="28">
        <v>4</v>
      </c>
      <c r="N12" s="28">
        <v>6</v>
      </c>
      <c r="O12" s="28">
        <v>6</v>
      </c>
      <c r="P12" s="34">
        <v>0.434</v>
      </c>
      <c r="Q12" s="34">
        <v>0.56699999999999995</v>
      </c>
      <c r="R12" s="34">
        <v>0.39</v>
      </c>
      <c r="S12" s="56">
        <v>5</v>
      </c>
      <c r="T12" s="28">
        <v>0</v>
      </c>
      <c r="U12" s="34">
        <v>1.002</v>
      </c>
    </row>
    <row r="13" spans="1:42" ht="10" customHeight="1" x14ac:dyDescent="0.15">
      <c r="A13" s="43" t="s">
        <v>114</v>
      </c>
      <c r="B13" s="43">
        <v>2017</v>
      </c>
      <c r="C13" s="43" t="s">
        <v>40</v>
      </c>
      <c r="D13" s="43">
        <v>33</v>
      </c>
      <c r="E13" s="43">
        <v>139</v>
      </c>
      <c r="F13" s="43">
        <v>23</v>
      </c>
      <c r="G13" s="43">
        <v>49</v>
      </c>
      <c r="H13" s="43">
        <v>9</v>
      </c>
      <c r="I13" s="43">
        <v>1</v>
      </c>
      <c r="J13" s="43">
        <v>1</v>
      </c>
      <c r="K13" s="43">
        <v>33</v>
      </c>
      <c r="L13" s="43">
        <v>8</v>
      </c>
      <c r="M13" s="43">
        <v>14</v>
      </c>
      <c r="N13" s="43">
        <v>0</v>
      </c>
      <c r="O13" s="43">
        <v>4</v>
      </c>
      <c r="P13" s="44">
        <v>0.40131578947368424</v>
      </c>
      <c r="Q13" s="44">
        <v>0.45323741007194246</v>
      </c>
      <c r="R13" s="44">
        <v>0.35251798561151076</v>
      </c>
      <c r="S13" s="43">
        <v>1</v>
      </c>
      <c r="T13" s="43">
        <v>1</v>
      </c>
      <c r="U13" s="45">
        <v>0.80575539568345322</v>
      </c>
      <c r="V13" s="37"/>
    </row>
    <row r="14" spans="1:42" ht="10" customHeight="1" x14ac:dyDescent="0.15">
      <c r="A14" s="27" t="s">
        <v>34</v>
      </c>
      <c r="B14" s="28">
        <v>2011</v>
      </c>
      <c r="C14" s="28" t="s">
        <v>24</v>
      </c>
      <c r="D14" s="32">
        <v>34</v>
      </c>
      <c r="E14" s="32">
        <v>137</v>
      </c>
      <c r="F14" s="58">
        <v>39</v>
      </c>
      <c r="G14" s="58">
        <v>55</v>
      </c>
      <c r="H14" s="58">
        <v>13</v>
      </c>
      <c r="I14" s="32">
        <v>1</v>
      </c>
      <c r="J14" s="32">
        <v>5</v>
      </c>
      <c r="K14" s="58">
        <v>41</v>
      </c>
      <c r="L14" s="32">
        <v>18</v>
      </c>
      <c r="M14" s="32">
        <v>13</v>
      </c>
      <c r="N14" s="32">
        <v>9</v>
      </c>
      <c r="O14" s="32">
        <v>3</v>
      </c>
      <c r="P14" s="33">
        <v>0.47499999999999998</v>
      </c>
      <c r="Q14" s="33">
        <v>0.62</v>
      </c>
      <c r="R14" s="33">
        <v>0.40100000000000002</v>
      </c>
      <c r="S14" s="32">
        <v>2</v>
      </c>
      <c r="T14" s="32">
        <v>0</v>
      </c>
      <c r="U14" s="33">
        <v>1.095</v>
      </c>
    </row>
    <row r="15" spans="1:42" ht="10" customHeight="1" x14ac:dyDescent="0.15">
      <c r="A15" s="27" t="s">
        <v>50</v>
      </c>
      <c r="B15" s="28">
        <v>2012</v>
      </c>
      <c r="C15" s="28" t="s">
        <v>51</v>
      </c>
      <c r="D15" s="29">
        <v>34</v>
      </c>
      <c r="E15" s="29">
        <v>133</v>
      </c>
      <c r="F15" s="29">
        <v>26</v>
      </c>
      <c r="G15" s="55">
        <v>52</v>
      </c>
      <c r="H15" s="29">
        <v>6</v>
      </c>
      <c r="I15" s="29">
        <v>0</v>
      </c>
      <c r="J15" s="29">
        <v>0</v>
      </c>
      <c r="K15" s="29">
        <v>27</v>
      </c>
      <c r="L15" s="29">
        <v>14</v>
      </c>
      <c r="M15" s="29">
        <v>10</v>
      </c>
      <c r="N15" s="29">
        <v>4</v>
      </c>
      <c r="O15" s="29">
        <v>5</v>
      </c>
      <c r="P15" s="30">
        <v>0.46100000000000002</v>
      </c>
      <c r="Q15" s="30">
        <v>0.436</v>
      </c>
      <c r="R15" s="30">
        <v>0.39100000000000001</v>
      </c>
      <c r="S15" s="29">
        <v>2</v>
      </c>
      <c r="T15" s="29">
        <v>1</v>
      </c>
      <c r="U15" s="30">
        <v>0.89700000000000002</v>
      </c>
    </row>
    <row r="16" spans="1:42" ht="10" customHeight="1" x14ac:dyDescent="0.15">
      <c r="A16" s="29" t="s">
        <v>32</v>
      </c>
      <c r="B16" s="29">
        <v>2016</v>
      </c>
      <c r="C16" s="29" t="s">
        <v>145</v>
      </c>
      <c r="D16" s="55">
        <v>43</v>
      </c>
      <c r="E16" s="29">
        <v>132</v>
      </c>
      <c r="F16" s="29">
        <v>22</v>
      </c>
      <c r="G16" s="29">
        <v>34</v>
      </c>
      <c r="H16" s="29">
        <v>2</v>
      </c>
      <c r="I16" s="29">
        <v>0</v>
      </c>
      <c r="J16" s="29">
        <v>0</v>
      </c>
      <c r="K16" s="29">
        <v>20</v>
      </c>
      <c r="L16" s="29">
        <v>16</v>
      </c>
      <c r="M16" s="29">
        <v>15</v>
      </c>
      <c r="N16" s="29">
        <v>1</v>
      </c>
      <c r="O16" s="29">
        <v>5</v>
      </c>
      <c r="P16" s="29">
        <v>0.35499999999999998</v>
      </c>
      <c r="Q16" s="29">
        <v>0.27300000000000002</v>
      </c>
      <c r="R16" s="29">
        <v>0.25800000000000001</v>
      </c>
      <c r="S16" s="29">
        <v>2</v>
      </c>
      <c r="T16" s="29">
        <v>5</v>
      </c>
      <c r="U16" s="29">
        <v>0.628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1:42" ht="10" customHeight="1" x14ac:dyDescent="0.15">
      <c r="A17" s="29" t="s">
        <v>50</v>
      </c>
      <c r="B17" s="29">
        <v>2016</v>
      </c>
      <c r="C17" s="29" t="s">
        <v>24</v>
      </c>
      <c r="D17" s="29">
        <v>36</v>
      </c>
      <c r="E17" s="29">
        <v>132</v>
      </c>
      <c r="F17" s="29">
        <v>22</v>
      </c>
      <c r="G17" s="29">
        <v>49</v>
      </c>
      <c r="H17" s="29">
        <v>8</v>
      </c>
      <c r="I17" s="29">
        <v>0</v>
      </c>
      <c r="J17" s="29">
        <v>1</v>
      </c>
      <c r="K17" s="29">
        <v>28</v>
      </c>
      <c r="L17" s="29">
        <v>10</v>
      </c>
      <c r="M17" s="29">
        <v>6</v>
      </c>
      <c r="N17" s="29">
        <v>0</v>
      </c>
      <c r="O17" s="55">
        <v>10</v>
      </c>
      <c r="P17" s="29">
        <v>0.45400000000000001</v>
      </c>
      <c r="Q17" s="29">
        <v>0.45500000000000002</v>
      </c>
      <c r="R17" s="29">
        <v>0.371</v>
      </c>
      <c r="S17" s="29">
        <v>0</v>
      </c>
      <c r="T17" s="29">
        <v>3</v>
      </c>
      <c r="U17" s="29">
        <v>0.90800000000000003</v>
      </c>
    </row>
    <row r="18" spans="1:42" ht="10" customHeight="1" x14ac:dyDescent="0.15">
      <c r="A18" s="27" t="s">
        <v>34</v>
      </c>
      <c r="B18" s="28">
        <v>2008</v>
      </c>
      <c r="C18" s="28" t="s">
        <v>24</v>
      </c>
      <c r="D18" s="28">
        <v>34</v>
      </c>
      <c r="E18" s="28">
        <v>132</v>
      </c>
      <c r="F18" s="28">
        <v>24</v>
      </c>
      <c r="G18" s="28">
        <v>43</v>
      </c>
      <c r="H18" s="28">
        <v>12</v>
      </c>
      <c r="I18" s="28">
        <v>0</v>
      </c>
      <c r="J18" s="28">
        <v>3</v>
      </c>
      <c r="K18" s="28">
        <v>25</v>
      </c>
      <c r="L18" s="28">
        <v>18</v>
      </c>
      <c r="M18" s="28">
        <v>20</v>
      </c>
      <c r="N18" s="56">
        <v>11</v>
      </c>
      <c r="O18" s="28">
        <v>1</v>
      </c>
      <c r="P18" s="34">
        <v>0.41099999999999998</v>
      </c>
      <c r="Q18" s="34">
        <v>0.48499999999999999</v>
      </c>
      <c r="R18" s="34">
        <v>0.32600000000000001</v>
      </c>
      <c r="S18" s="28">
        <v>1</v>
      </c>
      <c r="T18" s="28">
        <v>0</v>
      </c>
      <c r="U18" s="34">
        <v>0.89500000000000002</v>
      </c>
    </row>
    <row r="19" spans="1:42" ht="10" customHeight="1" x14ac:dyDescent="0.15">
      <c r="A19" s="43" t="s">
        <v>34</v>
      </c>
      <c r="B19" s="43">
        <v>2017</v>
      </c>
      <c r="C19" s="43" t="s">
        <v>24</v>
      </c>
      <c r="D19" s="43">
        <v>33</v>
      </c>
      <c r="E19" s="43">
        <v>131</v>
      </c>
      <c r="F19" s="43">
        <v>29</v>
      </c>
      <c r="G19" s="43">
        <v>41</v>
      </c>
      <c r="H19" s="43">
        <v>10</v>
      </c>
      <c r="I19" s="43">
        <v>0</v>
      </c>
      <c r="J19" s="43">
        <v>4</v>
      </c>
      <c r="K19" s="43">
        <v>18</v>
      </c>
      <c r="L19" s="43">
        <v>21</v>
      </c>
      <c r="M19" s="43">
        <v>8</v>
      </c>
      <c r="N19" s="43">
        <v>5</v>
      </c>
      <c r="O19" s="43">
        <v>2</v>
      </c>
      <c r="P19" s="44">
        <v>0.41290322580645161</v>
      </c>
      <c r="Q19" s="44">
        <v>0.48091603053435117</v>
      </c>
      <c r="R19" s="44">
        <v>0.31297709923664124</v>
      </c>
      <c r="S19" s="43">
        <v>1</v>
      </c>
      <c r="T19" s="43">
        <v>0</v>
      </c>
      <c r="U19" s="45">
        <v>0.79389312977099236</v>
      </c>
    </row>
    <row r="20" spans="1:42" ht="10" customHeight="1" x14ac:dyDescent="0.15">
      <c r="A20" s="29" t="s">
        <v>50</v>
      </c>
      <c r="B20" s="29">
        <v>2015</v>
      </c>
      <c r="C20" s="29" t="s">
        <v>24</v>
      </c>
      <c r="D20" s="35">
        <v>33</v>
      </c>
      <c r="E20" s="35">
        <v>129</v>
      </c>
      <c r="F20" s="35">
        <v>26</v>
      </c>
      <c r="G20" s="35">
        <v>47</v>
      </c>
      <c r="H20" s="35">
        <v>13</v>
      </c>
      <c r="I20" s="35">
        <v>1</v>
      </c>
      <c r="J20" s="35">
        <v>2</v>
      </c>
      <c r="K20" s="35">
        <v>37</v>
      </c>
      <c r="L20" s="35">
        <v>11</v>
      </c>
      <c r="M20" s="35">
        <v>5</v>
      </c>
      <c r="N20" s="35">
        <v>0</v>
      </c>
      <c r="O20" s="57">
        <v>11</v>
      </c>
      <c r="P20" s="35">
        <v>0.45700000000000002</v>
      </c>
      <c r="Q20" s="35">
        <v>0.52700000000000002</v>
      </c>
      <c r="R20" s="35">
        <v>0.36399999999999999</v>
      </c>
      <c r="S20" s="35">
        <v>0</v>
      </c>
      <c r="T20" s="35">
        <v>0</v>
      </c>
      <c r="U20" s="35">
        <v>0.98399999999999999</v>
      </c>
    </row>
    <row r="21" spans="1:42" ht="10" customHeight="1" x14ac:dyDescent="0.15">
      <c r="A21" s="27" t="s">
        <v>26</v>
      </c>
      <c r="B21" s="28">
        <v>2008</v>
      </c>
      <c r="C21" s="28" t="s">
        <v>8</v>
      </c>
      <c r="D21" s="56">
        <v>38</v>
      </c>
      <c r="E21" s="28">
        <v>128</v>
      </c>
      <c r="F21" s="28">
        <v>25</v>
      </c>
      <c r="G21" s="28">
        <v>32</v>
      </c>
      <c r="H21" s="28">
        <v>2</v>
      </c>
      <c r="I21" s="28">
        <v>0</v>
      </c>
      <c r="J21" s="28">
        <v>0</v>
      </c>
      <c r="K21" s="28">
        <v>12</v>
      </c>
      <c r="L21" s="28">
        <v>13</v>
      </c>
      <c r="M21" s="28">
        <v>7</v>
      </c>
      <c r="N21" s="28">
        <v>0</v>
      </c>
      <c r="O21" s="28">
        <v>5</v>
      </c>
      <c r="P21" s="34">
        <v>0.34200000000000003</v>
      </c>
      <c r="Q21" s="34">
        <v>0.26600000000000001</v>
      </c>
      <c r="R21" s="34">
        <v>0.25</v>
      </c>
      <c r="S21" s="28">
        <v>1</v>
      </c>
      <c r="T21" s="28">
        <v>5</v>
      </c>
      <c r="U21" s="34">
        <v>0.60799999999999998</v>
      </c>
    </row>
    <row r="22" spans="1:42" ht="10" customHeight="1" x14ac:dyDescent="0.15">
      <c r="A22" s="27" t="s">
        <v>26</v>
      </c>
      <c r="B22" s="28">
        <v>2012</v>
      </c>
      <c r="C22" s="28" t="s">
        <v>86</v>
      </c>
      <c r="D22" s="29">
        <v>36</v>
      </c>
      <c r="E22" s="29">
        <v>128</v>
      </c>
      <c r="F22" s="29">
        <v>26</v>
      </c>
      <c r="G22" s="29">
        <v>41</v>
      </c>
      <c r="H22" s="29">
        <v>3</v>
      </c>
      <c r="I22" s="29">
        <v>0</v>
      </c>
      <c r="J22" s="29">
        <v>1</v>
      </c>
      <c r="K22" s="29">
        <v>21</v>
      </c>
      <c r="L22" s="29">
        <v>7</v>
      </c>
      <c r="M22" s="29">
        <v>6</v>
      </c>
      <c r="N22" s="29">
        <v>1</v>
      </c>
      <c r="O22" s="55">
        <v>14</v>
      </c>
      <c r="P22" s="30">
        <v>0.41099999999999998</v>
      </c>
      <c r="Q22" s="30">
        <v>0.36699999999999999</v>
      </c>
      <c r="R22" s="30">
        <v>0.32</v>
      </c>
      <c r="S22" s="29">
        <v>2</v>
      </c>
      <c r="T22" s="29">
        <v>3</v>
      </c>
      <c r="U22" s="30">
        <v>0.77800000000000002</v>
      </c>
    </row>
    <row r="23" spans="1:42" ht="10" customHeight="1" x14ac:dyDescent="0.15">
      <c r="A23" s="27" t="s">
        <v>39</v>
      </c>
      <c r="B23" s="28">
        <v>2008</v>
      </c>
      <c r="C23" s="28" t="s">
        <v>40</v>
      </c>
      <c r="D23" s="28">
        <v>35</v>
      </c>
      <c r="E23" s="28">
        <v>127</v>
      </c>
      <c r="F23" s="28">
        <v>16</v>
      </c>
      <c r="G23" s="28">
        <v>33</v>
      </c>
      <c r="H23" s="28">
        <v>5</v>
      </c>
      <c r="I23" s="28">
        <v>0</v>
      </c>
      <c r="J23" s="28">
        <v>2</v>
      </c>
      <c r="K23" s="28">
        <v>11</v>
      </c>
      <c r="L23" s="28">
        <v>21</v>
      </c>
      <c r="M23" s="28">
        <v>12</v>
      </c>
      <c r="N23" s="28">
        <v>4</v>
      </c>
      <c r="O23" s="28">
        <v>3</v>
      </c>
      <c r="P23" s="34">
        <v>0.377</v>
      </c>
      <c r="Q23" s="34">
        <v>0.34599999999999997</v>
      </c>
      <c r="R23" s="34">
        <v>0.26</v>
      </c>
      <c r="S23" s="28">
        <v>0</v>
      </c>
      <c r="T23" s="28">
        <v>1</v>
      </c>
      <c r="U23" s="34">
        <v>0.72399999999999998</v>
      </c>
    </row>
    <row r="24" spans="1:42" ht="10" customHeight="1" x14ac:dyDescent="0.15">
      <c r="A24" s="35" t="s">
        <v>120</v>
      </c>
      <c r="B24" s="35">
        <v>2019</v>
      </c>
      <c r="C24" s="35" t="s">
        <v>51</v>
      </c>
      <c r="D24" s="35">
        <v>34</v>
      </c>
      <c r="E24" s="35">
        <v>127</v>
      </c>
      <c r="F24" s="35">
        <v>26</v>
      </c>
      <c r="G24" s="35">
        <v>37</v>
      </c>
      <c r="H24" s="35">
        <v>10</v>
      </c>
      <c r="I24" s="35">
        <v>2</v>
      </c>
      <c r="J24" s="57">
        <v>5</v>
      </c>
      <c r="K24" s="35">
        <v>29</v>
      </c>
      <c r="L24" s="35">
        <v>20</v>
      </c>
      <c r="M24" s="57">
        <v>27</v>
      </c>
      <c r="N24" s="35">
        <v>1</v>
      </c>
      <c r="O24" s="35">
        <v>5</v>
      </c>
      <c r="P24" s="36">
        <v>0.40799999999999997</v>
      </c>
      <c r="Q24" s="36">
        <v>0.52</v>
      </c>
      <c r="R24" s="36">
        <v>0.29099999999999998</v>
      </c>
      <c r="S24" s="35">
        <v>0</v>
      </c>
      <c r="T24" s="35">
        <v>0</v>
      </c>
      <c r="U24" s="36">
        <v>0.92800000000000005</v>
      </c>
      <c r="V24" s="37"/>
    </row>
    <row r="25" spans="1:42" ht="10" customHeight="1" x14ac:dyDescent="0.15">
      <c r="A25" s="27" t="s">
        <v>63</v>
      </c>
      <c r="B25" s="28">
        <v>2008</v>
      </c>
      <c r="C25" s="28" t="s">
        <v>24</v>
      </c>
      <c r="D25" s="28">
        <v>35</v>
      </c>
      <c r="E25" s="28">
        <v>125</v>
      </c>
      <c r="F25" s="28">
        <v>14</v>
      </c>
      <c r="G25" s="28">
        <v>34</v>
      </c>
      <c r="H25" s="28">
        <v>5</v>
      </c>
      <c r="I25" s="28">
        <v>0</v>
      </c>
      <c r="J25" s="28">
        <v>2</v>
      </c>
      <c r="K25" s="28">
        <v>32</v>
      </c>
      <c r="L25" s="28">
        <v>17</v>
      </c>
      <c r="M25" s="28">
        <v>19</v>
      </c>
      <c r="N25" s="28">
        <v>1</v>
      </c>
      <c r="O25" s="28">
        <v>3</v>
      </c>
      <c r="P25" s="34">
        <v>0.372</v>
      </c>
      <c r="Q25" s="34">
        <v>0.36</v>
      </c>
      <c r="R25" s="34">
        <v>0.27200000000000002</v>
      </c>
      <c r="S25" s="28">
        <v>1</v>
      </c>
      <c r="T25" s="28">
        <v>3</v>
      </c>
      <c r="U25" s="34">
        <v>0.73199999999999998</v>
      </c>
      <c r="V25" s="38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</row>
    <row r="26" spans="1:42" ht="10" customHeight="1" x14ac:dyDescent="0.15">
      <c r="A26" s="35" t="s">
        <v>101</v>
      </c>
      <c r="B26" s="35">
        <v>2015</v>
      </c>
      <c r="C26" s="35" t="s">
        <v>89</v>
      </c>
      <c r="D26" s="35">
        <v>33</v>
      </c>
      <c r="E26" s="35">
        <v>125</v>
      </c>
      <c r="F26" s="35">
        <v>38</v>
      </c>
      <c r="G26" s="35">
        <v>48</v>
      </c>
      <c r="H26" s="35">
        <v>9</v>
      </c>
      <c r="I26" s="35">
        <v>0</v>
      </c>
      <c r="J26" s="35">
        <v>5</v>
      </c>
      <c r="K26" s="35">
        <v>31</v>
      </c>
      <c r="L26" s="57">
        <v>24</v>
      </c>
      <c r="M26" s="35">
        <v>11</v>
      </c>
      <c r="N26" s="35">
        <v>2</v>
      </c>
      <c r="O26" s="35">
        <v>6</v>
      </c>
      <c r="P26" s="57">
        <v>0.5</v>
      </c>
      <c r="Q26" s="35">
        <v>0.57599999999999996</v>
      </c>
      <c r="R26" s="35">
        <v>0.38400000000000001</v>
      </c>
      <c r="S26" s="35">
        <v>1</v>
      </c>
      <c r="T26" s="35">
        <v>0</v>
      </c>
      <c r="U26" s="35">
        <v>1.0760000000000001</v>
      </c>
      <c r="V26" s="37"/>
    </row>
    <row r="27" spans="1:42" ht="12" x14ac:dyDescent="0.15">
      <c r="A27" s="27" t="s">
        <v>50</v>
      </c>
      <c r="B27" s="28">
        <v>2011</v>
      </c>
      <c r="C27" s="28" t="s">
        <v>51</v>
      </c>
      <c r="D27" s="32">
        <v>33</v>
      </c>
      <c r="E27" s="32">
        <v>124</v>
      </c>
      <c r="F27" s="32">
        <v>28</v>
      </c>
      <c r="G27" s="32">
        <v>46</v>
      </c>
      <c r="H27" s="32">
        <v>8</v>
      </c>
      <c r="I27" s="32">
        <v>0</v>
      </c>
      <c r="J27" s="32">
        <v>1</v>
      </c>
      <c r="K27" s="32">
        <v>17</v>
      </c>
      <c r="L27" s="32">
        <v>11</v>
      </c>
      <c r="M27" s="32">
        <v>10</v>
      </c>
      <c r="N27" s="32">
        <v>3</v>
      </c>
      <c r="O27" s="32">
        <v>6</v>
      </c>
      <c r="P27" s="33">
        <v>0.441</v>
      </c>
      <c r="Q27" s="33">
        <v>0.46</v>
      </c>
      <c r="R27" s="33">
        <v>0.371</v>
      </c>
      <c r="S27" s="32">
        <v>2</v>
      </c>
      <c r="T27" s="32">
        <v>3</v>
      </c>
      <c r="U27" s="33">
        <v>0.9</v>
      </c>
    </row>
    <row r="28" spans="1:42" x14ac:dyDescent="0.15">
      <c r="A28" s="29" t="s">
        <v>94</v>
      </c>
      <c r="B28" s="29">
        <v>2015</v>
      </c>
      <c r="C28" s="29" t="s">
        <v>24</v>
      </c>
      <c r="D28" s="35">
        <v>31</v>
      </c>
      <c r="E28" s="35">
        <v>124</v>
      </c>
      <c r="F28" s="35">
        <v>26</v>
      </c>
      <c r="G28" s="35">
        <v>31</v>
      </c>
      <c r="H28" s="35">
        <v>4</v>
      </c>
      <c r="I28" s="35">
        <v>0</v>
      </c>
      <c r="J28" s="35">
        <v>0</v>
      </c>
      <c r="K28" s="35">
        <v>24</v>
      </c>
      <c r="L28" s="35">
        <v>17</v>
      </c>
      <c r="M28" s="35">
        <v>20</v>
      </c>
      <c r="N28" s="35">
        <v>3</v>
      </c>
      <c r="O28" s="35">
        <v>7</v>
      </c>
      <c r="P28" s="35">
        <v>0.36699999999999999</v>
      </c>
      <c r="Q28" s="35">
        <v>0.28199999999999997</v>
      </c>
      <c r="R28" s="35">
        <v>0.25</v>
      </c>
      <c r="S28" s="35">
        <v>2</v>
      </c>
      <c r="T28" s="35">
        <v>1</v>
      </c>
      <c r="U28" s="35">
        <v>0.64900000000000002</v>
      </c>
    </row>
    <row r="29" spans="1:42" ht="10" customHeight="1" x14ac:dyDescent="0.15">
      <c r="A29" s="27" t="s">
        <v>34</v>
      </c>
      <c r="B29" s="28">
        <v>2009</v>
      </c>
      <c r="C29" s="28" t="s">
        <v>35</v>
      </c>
      <c r="D29" s="28">
        <v>31</v>
      </c>
      <c r="E29" s="28">
        <v>124</v>
      </c>
      <c r="F29" s="28">
        <v>32</v>
      </c>
      <c r="G29" s="28">
        <v>51</v>
      </c>
      <c r="H29" s="28">
        <v>10</v>
      </c>
      <c r="I29" s="28">
        <v>2</v>
      </c>
      <c r="J29" s="56">
        <v>5</v>
      </c>
      <c r="K29" s="28">
        <v>28</v>
      </c>
      <c r="L29" s="28">
        <v>12</v>
      </c>
      <c r="M29" s="28">
        <v>11</v>
      </c>
      <c r="N29" s="28">
        <v>8</v>
      </c>
      <c r="O29" s="28">
        <v>4</v>
      </c>
      <c r="P29" s="34">
        <v>0.47899999999999998</v>
      </c>
      <c r="Q29" s="62">
        <v>0.78200000000000003</v>
      </c>
      <c r="R29" s="62">
        <v>0.41099999999999998</v>
      </c>
      <c r="S29" s="28">
        <v>0</v>
      </c>
      <c r="T29" s="28">
        <v>0</v>
      </c>
      <c r="U29" s="34">
        <v>0.47899999999999998</v>
      </c>
    </row>
    <row r="30" spans="1:42" ht="10" customHeight="1" x14ac:dyDescent="0.15">
      <c r="A30" s="27" t="s">
        <v>57</v>
      </c>
      <c r="B30" s="31">
        <v>2011</v>
      </c>
      <c r="C30" s="28" t="s">
        <v>75</v>
      </c>
      <c r="D30" s="32">
        <v>35</v>
      </c>
      <c r="E30" s="32">
        <v>123</v>
      </c>
      <c r="F30" s="32">
        <v>17</v>
      </c>
      <c r="G30" s="32">
        <v>30</v>
      </c>
      <c r="H30" s="32">
        <v>2</v>
      </c>
      <c r="I30" s="32">
        <v>0</v>
      </c>
      <c r="J30" s="32">
        <v>0</v>
      </c>
      <c r="K30" s="32">
        <v>25</v>
      </c>
      <c r="L30" s="32">
        <v>12</v>
      </c>
      <c r="M30" s="32">
        <v>14</v>
      </c>
      <c r="N30" s="32">
        <v>0</v>
      </c>
      <c r="O30" s="32">
        <v>3</v>
      </c>
      <c r="P30" s="33">
        <v>0.32100000000000001</v>
      </c>
      <c r="Q30" s="33">
        <v>0.26</v>
      </c>
      <c r="R30" s="33">
        <v>0.24399999999999999</v>
      </c>
      <c r="S30" s="32">
        <v>2</v>
      </c>
      <c r="T30" s="32">
        <v>0</v>
      </c>
      <c r="U30" s="33">
        <v>0.58199999999999996</v>
      </c>
      <c r="V30" s="37"/>
    </row>
    <row r="31" spans="1:42" ht="10" customHeight="1" x14ac:dyDescent="0.15">
      <c r="A31" s="35" t="s">
        <v>34</v>
      </c>
      <c r="B31" s="35">
        <v>2018</v>
      </c>
      <c r="C31" s="35" t="s">
        <v>133</v>
      </c>
      <c r="D31" s="35">
        <v>32</v>
      </c>
      <c r="E31" s="35">
        <v>123</v>
      </c>
      <c r="F31" s="35">
        <v>30</v>
      </c>
      <c r="G31" s="35">
        <v>35</v>
      </c>
      <c r="H31" s="35">
        <v>9</v>
      </c>
      <c r="I31" s="35">
        <v>0</v>
      </c>
      <c r="J31" s="35">
        <v>2</v>
      </c>
      <c r="K31" s="35">
        <v>15</v>
      </c>
      <c r="L31" s="35">
        <v>15</v>
      </c>
      <c r="M31" s="35">
        <v>15</v>
      </c>
      <c r="N31" s="35">
        <v>1</v>
      </c>
      <c r="O31" s="35">
        <v>9</v>
      </c>
      <c r="P31" s="35">
        <v>0.39600000000000002</v>
      </c>
      <c r="Q31" s="35">
        <v>0.40699999999999997</v>
      </c>
      <c r="R31" s="35">
        <v>0.28499999999999998</v>
      </c>
      <c r="S31" s="35">
        <v>2</v>
      </c>
      <c r="T31" s="35">
        <v>0</v>
      </c>
      <c r="U31" s="35">
        <v>0.80200000000000005</v>
      </c>
    </row>
    <row r="32" spans="1:42" ht="10" customHeight="1" x14ac:dyDescent="0.15">
      <c r="A32" s="35" t="s">
        <v>117</v>
      </c>
      <c r="B32" s="35">
        <v>2019</v>
      </c>
      <c r="C32" s="35" t="s">
        <v>40</v>
      </c>
      <c r="D32" s="35">
        <v>32</v>
      </c>
      <c r="E32" s="35">
        <v>122</v>
      </c>
      <c r="F32" s="35">
        <v>14</v>
      </c>
      <c r="G32" s="35">
        <v>33</v>
      </c>
      <c r="H32" s="35">
        <v>7</v>
      </c>
      <c r="I32" s="35">
        <v>0</v>
      </c>
      <c r="J32" s="35">
        <v>4</v>
      </c>
      <c r="K32" s="35">
        <v>20</v>
      </c>
      <c r="L32" s="35">
        <v>10</v>
      </c>
      <c r="M32" s="57">
        <v>40</v>
      </c>
      <c r="N32" s="35">
        <v>0</v>
      </c>
      <c r="O32" s="35">
        <v>3</v>
      </c>
      <c r="P32" s="36">
        <v>0.34100000000000003</v>
      </c>
      <c r="Q32" s="36">
        <v>0.42599999999999999</v>
      </c>
      <c r="R32" s="36">
        <v>0.27</v>
      </c>
      <c r="S32" s="35">
        <v>0</v>
      </c>
      <c r="T32" s="35">
        <v>0</v>
      </c>
      <c r="U32" s="36">
        <v>0.76700000000000002</v>
      </c>
    </row>
    <row r="33" spans="1:42" ht="10" customHeight="1" x14ac:dyDescent="0.15">
      <c r="A33" s="29" t="s">
        <v>94</v>
      </c>
      <c r="B33" s="29">
        <v>2016</v>
      </c>
      <c r="C33" s="29" t="s">
        <v>24</v>
      </c>
      <c r="D33" s="29">
        <v>30</v>
      </c>
      <c r="E33" s="29">
        <v>121</v>
      </c>
      <c r="F33" s="29">
        <v>29</v>
      </c>
      <c r="G33" s="29">
        <v>36</v>
      </c>
      <c r="H33" s="29">
        <v>4</v>
      </c>
      <c r="I33" s="29">
        <v>0</v>
      </c>
      <c r="J33" s="29">
        <v>0</v>
      </c>
      <c r="K33" s="29">
        <v>26</v>
      </c>
      <c r="L33" s="29">
        <v>8</v>
      </c>
      <c r="M33" s="29">
        <v>19</v>
      </c>
      <c r="N33" s="29">
        <v>2</v>
      </c>
      <c r="O33" s="29">
        <v>2</v>
      </c>
      <c r="P33" s="29">
        <v>0.34599999999999997</v>
      </c>
      <c r="Q33" s="29">
        <v>0.33100000000000002</v>
      </c>
      <c r="R33" s="29">
        <v>0.29799999999999999</v>
      </c>
      <c r="S33" s="29">
        <v>2</v>
      </c>
      <c r="T33" s="29">
        <v>1</v>
      </c>
      <c r="U33" s="29">
        <v>0.67600000000000005</v>
      </c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1:42" ht="12" x14ac:dyDescent="0.15">
      <c r="A34" s="27" t="s">
        <v>26</v>
      </c>
      <c r="B34" s="28">
        <v>2011</v>
      </c>
      <c r="C34" s="28" t="s">
        <v>8</v>
      </c>
      <c r="D34" s="32">
        <v>33</v>
      </c>
      <c r="E34" s="32">
        <v>120</v>
      </c>
      <c r="F34" s="32">
        <v>12</v>
      </c>
      <c r="G34" s="32">
        <v>34</v>
      </c>
      <c r="H34" s="32">
        <v>2</v>
      </c>
      <c r="I34" s="32">
        <v>0</v>
      </c>
      <c r="J34" s="32">
        <v>1</v>
      </c>
      <c r="K34" s="32">
        <v>14</v>
      </c>
      <c r="L34" s="32">
        <v>10</v>
      </c>
      <c r="M34" s="32">
        <v>11</v>
      </c>
      <c r="N34" s="32">
        <v>0</v>
      </c>
      <c r="O34" s="39">
        <v>7</v>
      </c>
      <c r="P34" s="33">
        <v>0.372</v>
      </c>
      <c r="Q34" s="33">
        <v>0.32500000000000001</v>
      </c>
      <c r="R34" s="33">
        <v>0.28299999999999997</v>
      </c>
      <c r="S34" s="32">
        <v>0</v>
      </c>
      <c r="T34" s="32">
        <v>3</v>
      </c>
      <c r="U34" s="33">
        <v>0.69699999999999995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ht="10" customHeight="1" x14ac:dyDescent="0.15">
      <c r="A35" s="27" t="s">
        <v>76</v>
      </c>
      <c r="B35" s="28">
        <v>2012</v>
      </c>
      <c r="C35" s="28" t="s">
        <v>24</v>
      </c>
      <c r="D35" s="29">
        <v>32</v>
      </c>
      <c r="E35" s="29">
        <v>120</v>
      </c>
      <c r="F35" s="29">
        <v>25</v>
      </c>
      <c r="G35" s="29">
        <v>40</v>
      </c>
      <c r="H35" s="29">
        <v>10</v>
      </c>
      <c r="I35" s="29">
        <v>0</v>
      </c>
      <c r="J35" s="29">
        <v>1</v>
      </c>
      <c r="K35" s="29">
        <v>28</v>
      </c>
      <c r="L35" s="29">
        <v>16</v>
      </c>
      <c r="M35" s="29">
        <v>13</v>
      </c>
      <c r="N35" s="29">
        <v>3</v>
      </c>
      <c r="O35" s="29">
        <v>1</v>
      </c>
      <c r="P35" s="30">
        <v>0.41299999999999998</v>
      </c>
      <c r="Q35" s="30">
        <v>0.442</v>
      </c>
      <c r="R35" s="30">
        <v>0.33300000000000002</v>
      </c>
      <c r="S35" s="29">
        <v>1</v>
      </c>
      <c r="T35" s="29">
        <v>1</v>
      </c>
      <c r="U35" s="30">
        <v>0.85499999999999998</v>
      </c>
    </row>
    <row r="36" spans="1:42" ht="10" customHeight="1" x14ac:dyDescent="0.15">
      <c r="A36" s="27" t="s">
        <v>32</v>
      </c>
      <c r="B36" s="28">
        <v>2009</v>
      </c>
      <c r="C36" s="28" t="s">
        <v>30</v>
      </c>
      <c r="D36" s="28">
        <v>35</v>
      </c>
      <c r="E36" s="28">
        <v>118</v>
      </c>
      <c r="F36" s="28">
        <v>36</v>
      </c>
      <c r="G36" s="28">
        <v>36</v>
      </c>
      <c r="H36" s="28">
        <v>0</v>
      </c>
      <c r="I36" s="28">
        <v>0</v>
      </c>
      <c r="J36" s="28">
        <v>1</v>
      </c>
      <c r="K36" s="28">
        <v>12</v>
      </c>
      <c r="L36" s="28">
        <v>22</v>
      </c>
      <c r="M36" s="28">
        <v>11</v>
      </c>
      <c r="N36" s="28">
        <v>2</v>
      </c>
      <c r="O36" s="28">
        <v>2</v>
      </c>
      <c r="P36" s="34">
        <v>0.42299999999999999</v>
      </c>
      <c r="Q36" s="34">
        <v>0.33900000000000002</v>
      </c>
      <c r="R36" s="34">
        <v>0.30499999999999999</v>
      </c>
      <c r="S36" s="28">
        <v>0</v>
      </c>
      <c r="T36" s="28">
        <v>3</v>
      </c>
      <c r="U36" s="34">
        <v>0.42299999999999999</v>
      </c>
    </row>
    <row r="37" spans="1:42" ht="10" customHeight="1" x14ac:dyDescent="0.15">
      <c r="A37" s="29" t="s">
        <v>61</v>
      </c>
      <c r="B37" s="29">
        <v>2016</v>
      </c>
      <c r="C37" s="29" t="s">
        <v>7</v>
      </c>
      <c r="D37" s="29">
        <v>34</v>
      </c>
      <c r="E37" s="29">
        <v>118</v>
      </c>
      <c r="F37" s="29">
        <v>20</v>
      </c>
      <c r="G37" s="29">
        <v>40</v>
      </c>
      <c r="H37" s="29">
        <v>2</v>
      </c>
      <c r="I37" s="29">
        <v>0</v>
      </c>
      <c r="J37" s="29">
        <v>1</v>
      </c>
      <c r="K37" s="29">
        <v>14</v>
      </c>
      <c r="L37" s="29">
        <v>18</v>
      </c>
      <c r="M37" s="29">
        <v>13</v>
      </c>
      <c r="N37" s="29">
        <v>0</v>
      </c>
      <c r="O37" s="29">
        <v>2</v>
      </c>
      <c r="P37" s="29">
        <v>0.435</v>
      </c>
      <c r="Q37" s="29">
        <v>0.38100000000000001</v>
      </c>
      <c r="R37" s="29">
        <v>0.33900000000000002</v>
      </c>
      <c r="S37" s="29">
        <v>0</v>
      </c>
      <c r="T37" s="29">
        <v>3</v>
      </c>
      <c r="U37" s="29">
        <v>0.81599999999999995</v>
      </c>
    </row>
    <row r="38" spans="1:42" ht="10" customHeight="1" x14ac:dyDescent="0.15">
      <c r="A38" s="27" t="s">
        <v>57</v>
      </c>
      <c r="B38" s="31">
        <v>2010</v>
      </c>
      <c r="C38" s="28" t="s">
        <v>40</v>
      </c>
      <c r="D38" s="28">
        <v>30</v>
      </c>
      <c r="E38" s="28">
        <v>117</v>
      </c>
      <c r="F38" s="28">
        <v>17</v>
      </c>
      <c r="G38" s="28">
        <v>40</v>
      </c>
      <c r="H38" s="28">
        <v>4</v>
      </c>
      <c r="I38" s="28">
        <v>0</v>
      </c>
      <c r="J38" s="28">
        <v>0</v>
      </c>
      <c r="K38" s="28">
        <v>24</v>
      </c>
      <c r="L38" s="28">
        <v>7</v>
      </c>
      <c r="M38" s="28">
        <v>13</v>
      </c>
      <c r="N38" s="28">
        <v>2</v>
      </c>
      <c r="O38" s="28">
        <v>2</v>
      </c>
      <c r="P38" s="34">
        <v>0.38900000000000001</v>
      </c>
      <c r="Q38" s="34">
        <v>0.41</v>
      </c>
      <c r="R38" s="34">
        <v>0.34200000000000003</v>
      </c>
      <c r="S38" s="28">
        <v>0</v>
      </c>
      <c r="T38" s="28">
        <v>0</v>
      </c>
      <c r="U38" s="34">
        <v>0.79900000000000004</v>
      </c>
    </row>
    <row r="39" spans="1:42" ht="10" customHeight="1" x14ac:dyDescent="0.15">
      <c r="A39" s="27" t="s">
        <v>50</v>
      </c>
      <c r="B39" s="28">
        <v>2008</v>
      </c>
      <c r="C39" s="28" t="s">
        <v>51</v>
      </c>
      <c r="D39" s="28">
        <v>29</v>
      </c>
      <c r="E39" s="28">
        <v>117</v>
      </c>
      <c r="F39" s="28">
        <v>23</v>
      </c>
      <c r="G39" s="28">
        <v>31</v>
      </c>
      <c r="H39" s="28">
        <v>4</v>
      </c>
      <c r="I39" s="28">
        <v>0</v>
      </c>
      <c r="J39" s="28">
        <v>2</v>
      </c>
      <c r="K39" s="28">
        <v>13</v>
      </c>
      <c r="L39" s="28">
        <v>7</v>
      </c>
      <c r="M39" s="28">
        <v>11</v>
      </c>
      <c r="N39" s="28">
        <v>8</v>
      </c>
      <c r="O39" s="28">
        <v>3</v>
      </c>
      <c r="P39" s="34">
        <v>0.32300000000000001</v>
      </c>
      <c r="Q39" s="34">
        <v>0.35</v>
      </c>
      <c r="R39" s="34">
        <v>0.26500000000000001</v>
      </c>
      <c r="S39" s="28">
        <v>1</v>
      </c>
      <c r="T39" s="28">
        <v>0</v>
      </c>
      <c r="U39" s="34">
        <v>0.67300000000000004</v>
      </c>
    </row>
    <row r="40" spans="1:42" ht="10" customHeight="1" x14ac:dyDescent="0.15">
      <c r="A40" s="35" t="s">
        <v>113</v>
      </c>
      <c r="B40" s="35">
        <v>2019</v>
      </c>
      <c r="C40" s="35" t="s">
        <v>35</v>
      </c>
      <c r="D40" s="35">
        <v>29</v>
      </c>
      <c r="E40" s="35">
        <v>115</v>
      </c>
      <c r="F40" s="35">
        <v>27</v>
      </c>
      <c r="G40" s="35">
        <v>44</v>
      </c>
      <c r="H40" s="35">
        <v>13</v>
      </c>
      <c r="I40" s="35">
        <v>0</v>
      </c>
      <c r="J40" s="35">
        <v>0</v>
      </c>
      <c r="K40" s="35">
        <v>28</v>
      </c>
      <c r="L40" s="35">
        <v>19</v>
      </c>
      <c r="M40" s="35">
        <v>12</v>
      </c>
      <c r="N40" s="35">
        <v>5</v>
      </c>
      <c r="O40" s="35">
        <v>0</v>
      </c>
      <c r="P40" s="36">
        <v>0.46</v>
      </c>
      <c r="Q40" s="36">
        <v>0.496</v>
      </c>
      <c r="R40" s="36">
        <v>0.38300000000000001</v>
      </c>
      <c r="S40" s="35">
        <v>3</v>
      </c>
      <c r="T40" s="35">
        <v>1</v>
      </c>
      <c r="U40" s="36">
        <v>0.95599999999999996</v>
      </c>
    </row>
    <row r="41" spans="1:42" ht="12" x14ac:dyDescent="0.15">
      <c r="A41" s="27" t="s">
        <v>32</v>
      </c>
      <c r="B41" s="28">
        <v>2008</v>
      </c>
      <c r="C41" s="28" t="s">
        <v>24</v>
      </c>
      <c r="D41" s="28">
        <v>37</v>
      </c>
      <c r="E41" s="28">
        <v>114</v>
      </c>
      <c r="F41" s="28">
        <v>18</v>
      </c>
      <c r="G41" s="28">
        <v>33</v>
      </c>
      <c r="H41" s="28">
        <v>4</v>
      </c>
      <c r="I41" s="28">
        <v>0</v>
      </c>
      <c r="J41" s="28">
        <v>0</v>
      </c>
      <c r="K41" s="28">
        <v>12</v>
      </c>
      <c r="L41" s="28">
        <v>21</v>
      </c>
      <c r="M41" s="28">
        <v>11</v>
      </c>
      <c r="N41" s="28">
        <v>5</v>
      </c>
      <c r="O41" s="28">
        <v>2</v>
      </c>
      <c r="P41" s="34">
        <v>0.40899999999999997</v>
      </c>
      <c r="Q41" s="34">
        <v>0.32500000000000001</v>
      </c>
      <c r="R41" s="34">
        <v>0.28899999999999998</v>
      </c>
      <c r="S41" s="28">
        <v>3</v>
      </c>
      <c r="T41" s="56">
        <v>7</v>
      </c>
      <c r="U41" s="34">
        <v>0.73299999999999998</v>
      </c>
    </row>
    <row r="42" spans="1:42" x14ac:dyDescent="0.15">
      <c r="A42" s="35" t="s">
        <v>121</v>
      </c>
      <c r="B42" s="35">
        <v>2019</v>
      </c>
      <c r="C42" s="35" t="s">
        <v>122</v>
      </c>
      <c r="D42" s="35">
        <v>31</v>
      </c>
      <c r="E42" s="35">
        <v>114</v>
      </c>
      <c r="F42" s="35">
        <v>31</v>
      </c>
      <c r="G42" s="35">
        <v>31</v>
      </c>
      <c r="H42" s="35">
        <v>8</v>
      </c>
      <c r="I42" s="35">
        <v>1</v>
      </c>
      <c r="J42" s="35">
        <v>1</v>
      </c>
      <c r="K42" s="35">
        <v>17</v>
      </c>
      <c r="L42" s="57">
        <v>26</v>
      </c>
      <c r="M42" s="57">
        <v>26</v>
      </c>
      <c r="N42" s="35">
        <v>5</v>
      </c>
      <c r="O42" s="35">
        <v>7</v>
      </c>
      <c r="P42" s="36">
        <v>0.435</v>
      </c>
      <c r="Q42" s="36">
        <v>0.38600000000000001</v>
      </c>
      <c r="R42" s="36">
        <v>0.27200000000000002</v>
      </c>
      <c r="S42" s="35">
        <v>0</v>
      </c>
      <c r="T42" s="35">
        <v>0</v>
      </c>
      <c r="U42" s="36">
        <v>0.82099999999999995</v>
      </c>
    </row>
    <row r="43" spans="1:42" ht="10" customHeight="1" x14ac:dyDescent="0.15">
      <c r="A43" s="27" t="s">
        <v>87</v>
      </c>
      <c r="B43" s="28">
        <v>2012</v>
      </c>
      <c r="C43" s="28" t="s">
        <v>88</v>
      </c>
      <c r="D43" s="29">
        <v>33</v>
      </c>
      <c r="E43" s="29">
        <v>113</v>
      </c>
      <c r="F43" s="29">
        <v>17</v>
      </c>
      <c r="G43" s="29">
        <v>33</v>
      </c>
      <c r="H43" s="29">
        <v>4</v>
      </c>
      <c r="I43" s="29">
        <v>2</v>
      </c>
      <c r="J43" s="29">
        <v>0</v>
      </c>
      <c r="K43" s="29">
        <v>19</v>
      </c>
      <c r="L43" s="29">
        <v>16</v>
      </c>
      <c r="M43" s="29">
        <v>17</v>
      </c>
      <c r="N43" s="29">
        <v>10</v>
      </c>
      <c r="O43" s="29">
        <v>4</v>
      </c>
      <c r="P43" s="30">
        <v>0.39600000000000002</v>
      </c>
      <c r="Q43" s="30">
        <v>0.36299999999999999</v>
      </c>
      <c r="R43" s="30">
        <v>0.29199999999999998</v>
      </c>
      <c r="S43" s="29">
        <v>1</v>
      </c>
      <c r="T43" s="29">
        <v>2</v>
      </c>
      <c r="U43" s="30">
        <v>0.75800000000000001</v>
      </c>
      <c r="V43" s="37"/>
    </row>
    <row r="44" spans="1:42" ht="12" x14ac:dyDescent="0.15">
      <c r="A44" s="27" t="s">
        <v>26</v>
      </c>
      <c r="B44" s="28">
        <v>2009</v>
      </c>
      <c r="C44" s="28" t="s">
        <v>8</v>
      </c>
      <c r="D44" s="28">
        <v>30</v>
      </c>
      <c r="E44" s="28">
        <v>113</v>
      </c>
      <c r="F44" s="28">
        <v>23</v>
      </c>
      <c r="G44" s="28">
        <v>32</v>
      </c>
      <c r="H44" s="28">
        <v>2</v>
      </c>
      <c r="I44" s="28">
        <v>0</v>
      </c>
      <c r="J44" s="28">
        <v>1</v>
      </c>
      <c r="K44" s="28">
        <v>14</v>
      </c>
      <c r="L44" s="28">
        <v>15</v>
      </c>
      <c r="M44" s="28">
        <v>7</v>
      </c>
      <c r="N44" s="28">
        <v>0</v>
      </c>
      <c r="O44" s="28">
        <v>1</v>
      </c>
      <c r="P44" s="34">
        <v>0.372</v>
      </c>
      <c r="Q44" s="34">
        <v>0.35399999999999998</v>
      </c>
      <c r="R44" s="34">
        <v>0.28299999999999997</v>
      </c>
      <c r="S44" s="28">
        <v>1</v>
      </c>
      <c r="T44" s="28">
        <v>6</v>
      </c>
      <c r="U44" s="34">
        <v>0.372</v>
      </c>
      <c r="V44" s="38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42" ht="12" x14ac:dyDescent="0.15">
      <c r="A45" s="27" t="s">
        <v>61</v>
      </c>
      <c r="B45" s="28">
        <v>2011</v>
      </c>
      <c r="C45" s="28" t="s">
        <v>7</v>
      </c>
      <c r="D45" s="32">
        <v>33</v>
      </c>
      <c r="E45" s="32">
        <v>111</v>
      </c>
      <c r="F45" s="32">
        <v>16</v>
      </c>
      <c r="G45" s="32">
        <v>33</v>
      </c>
      <c r="H45" s="32">
        <v>3</v>
      </c>
      <c r="I45" s="32">
        <v>0</v>
      </c>
      <c r="J45" s="32">
        <v>0</v>
      </c>
      <c r="K45" s="32">
        <v>20</v>
      </c>
      <c r="L45" s="32">
        <v>10</v>
      </c>
      <c r="M45" s="32">
        <v>8</v>
      </c>
      <c r="N45" s="32">
        <v>2</v>
      </c>
      <c r="O45" s="32">
        <v>1</v>
      </c>
      <c r="P45" s="33">
        <v>0.34899999999999998</v>
      </c>
      <c r="Q45" s="33">
        <v>0.32400000000000001</v>
      </c>
      <c r="R45" s="33">
        <v>0.29699999999999999</v>
      </c>
      <c r="S45" s="59">
        <v>4</v>
      </c>
      <c r="T45" s="59">
        <v>7</v>
      </c>
      <c r="U45" s="33">
        <v>0.67400000000000004</v>
      </c>
      <c r="V45" s="37"/>
    </row>
    <row r="46" spans="1:42" ht="10" customHeight="1" x14ac:dyDescent="0.15">
      <c r="A46" s="27" t="s">
        <v>61</v>
      </c>
      <c r="B46" s="28">
        <v>2008</v>
      </c>
      <c r="C46" s="28" t="s">
        <v>35</v>
      </c>
      <c r="D46" s="28">
        <v>32</v>
      </c>
      <c r="E46" s="28">
        <v>110</v>
      </c>
      <c r="F46" s="28">
        <v>21</v>
      </c>
      <c r="G46" s="28">
        <v>35</v>
      </c>
      <c r="H46" s="28">
        <v>6</v>
      </c>
      <c r="I46" s="28">
        <v>0</v>
      </c>
      <c r="J46" s="28">
        <v>0</v>
      </c>
      <c r="K46" s="28">
        <v>11</v>
      </c>
      <c r="L46" s="28">
        <v>14</v>
      </c>
      <c r="M46" s="28">
        <v>9</v>
      </c>
      <c r="N46" s="28">
        <v>5</v>
      </c>
      <c r="O46" s="28">
        <v>1</v>
      </c>
      <c r="P46" s="34">
        <v>0.4</v>
      </c>
      <c r="Q46" s="34">
        <v>0.373</v>
      </c>
      <c r="R46" s="34">
        <v>0.318</v>
      </c>
      <c r="S46" s="28">
        <v>0</v>
      </c>
      <c r="T46" s="28">
        <v>6</v>
      </c>
      <c r="U46" s="34">
        <v>0.77300000000000002</v>
      </c>
    </row>
    <row r="47" spans="1:42" ht="10" customHeight="1" x14ac:dyDescent="0.15">
      <c r="A47" s="29" t="s">
        <v>34</v>
      </c>
      <c r="B47" s="29">
        <v>2020</v>
      </c>
      <c r="C47" s="29" t="s">
        <v>74</v>
      </c>
      <c r="D47" s="29">
        <v>28</v>
      </c>
      <c r="E47" s="29">
        <v>110</v>
      </c>
      <c r="F47" s="29">
        <v>27</v>
      </c>
      <c r="G47" s="29">
        <v>45</v>
      </c>
      <c r="H47" s="29">
        <v>10</v>
      </c>
      <c r="I47" s="29">
        <v>1</v>
      </c>
      <c r="J47" s="29">
        <v>4</v>
      </c>
      <c r="K47" s="29">
        <v>22</v>
      </c>
      <c r="L47" s="29">
        <v>12</v>
      </c>
      <c r="M47" s="29">
        <v>10</v>
      </c>
      <c r="N47" s="29">
        <v>10</v>
      </c>
      <c r="O47" s="29">
        <v>6</v>
      </c>
      <c r="P47" s="42">
        <v>0.48099999999999998</v>
      </c>
      <c r="Q47" s="42">
        <v>0.627</v>
      </c>
      <c r="R47" s="42">
        <v>0.40899999999999997</v>
      </c>
      <c r="S47" s="29">
        <v>3</v>
      </c>
      <c r="T47" s="29">
        <v>0</v>
      </c>
      <c r="U47" s="63">
        <v>1.1080000000000001</v>
      </c>
    </row>
    <row r="48" spans="1:42" ht="10" customHeight="1" x14ac:dyDescent="0.15">
      <c r="A48" s="29" t="s">
        <v>102</v>
      </c>
      <c r="B48" s="29">
        <v>2016</v>
      </c>
      <c r="C48" s="29" t="s">
        <v>89</v>
      </c>
      <c r="D48" s="29">
        <v>26</v>
      </c>
      <c r="E48" s="29">
        <v>110</v>
      </c>
      <c r="F48" s="29">
        <v>31</v>
      </c>
      <c r="G48" s="29">
        <v>46</v>
      </c>
      <c r="H48" s="29">
        <v>11</v>
      </c>
      <c r="I48" s="55">
        <v>3</v>
      </c>
      <c r="J48" s="29">
        <v>1</v>
      </c>
      <c r="K48" s="29">
        <v>22</v>
      </c>
      <c r="L48" s="29">
        <v>11</v>
      </c>
      <c r="M48" s="29">
        <v>5</v>
      </c>
      <c r="N48" s="55">
        <v>13</v>
      </c>
      <c r="O48" s="29">
        <v>2</v>
      </c>
      <c r="P48" s="29">
        <v>0.47599999999999998</v>
      </c>
      <c r="Q48" s="29">
        <v>0.6</v>
      </c>
      <c r="R48" s="55">
        <v>0.41799999999999998</v>
      </c>
      <c r="S48" s="29">
        <v>1</v>
      </c>
      <c r="T48" s="29">
        <v>1</v>
      </c>
      <c r="U48" s="29">
        <v>1.0760000000000001</v>
      </c>
    </row>
    <row r="49" spans="1:21" ht="10" customHeight="1" x14ac:dyDescent="0.15">
      <c r="A49" s="27" t="s">
        <v>34</v>
      </c>
      <c r="B49" s="28">
        <v>2010</v>
      </c>
      <c r="C49" s="28" t="s">
        <v>36</v>
      </c>
      <c r="D49" s="28">
        <v>31</v>
      </c>
      <c r="E49" s="28">
        <v>109</v>
      </c>
      <c r="F49" s="28">
        <v>27</v>
      </c>
      <c r="G49" s="28">
        <v>39</v>
      </c>
      <c r="H49" s="28">
        <v>5</v>
      </c>
      <c r="I49" s="28">
        <v>2</v>
      </c>
      <c r="J49" s="28">
        <v>2</v>
      </c>
      <c r="K49" s="28">
        <v>21</v>
      </c>
      <c r="L49" s="28">
        <v>12</v>
      </c>
      <c r="M49" s="28">
        <v>10</v>
      </c>
      <c r="N49" s="28">
        <v>2</v>
      </c>
      <c r="O49" s="28">
        <v>5</v>
      </c>
      <c r="P49" s="34">
        <v>0.44400000000000001</v>
      </c>
      <c r="Q49" s="34">
        <v>0.57799999999999996</v>
      </c>
      <c r="R49" s="34">
        <v>0.35799999999999998</v>
      </c>
      <c r="S49" s="28">
        <v>2</v>
      </c>
      <c r="T49" s="28">
        <v>0</v>
      </c>
      <c r="U49" s="34">
        <v>1.022</v>
      </c>
    </row>
    <row r="50" spans="1:21" ht="10" customHeight="1" x14ac:dyDescent="0.15">
      <c r="A50" s="35" t="s">
        <v>34</v>
      </c>
      <c r="B50" s="35">
        <v>2014</v>
      </c>
      <c r="C50" s="35" t="s">
        <v>89</v>
      </c>
      <c r="D50" s="35">
        <v>30</v>
      </c>
      <c r="E50" s="35">
        <v>109</v>
      </c>
      <c r="F50" s="57">
        <v>42</v>
      </c>
      <c r="G50" s="35">
        <v>50</v>
      </c>
      <c r="H50" s="57">
        <v>14</v>
      </c>
      <c r="I50" s="35">
        <v>0</v>
      </c>
      <c r="J50" s="35">
        <v>5</v>
      </c>
      <c r="K50" s="35">
        <v>30</v>
      </c>
      <c r="L50" s="35">
        <v>21</v>
      </c>
      <c r="M50" s="35">
        <v>13</v>
      </c>
      <c r="N50" s="35">
        <v>6</v>
      </c>
      <c r="O50" s="35">
        <v>6</v>
      </c>
      <c r="P50" s="57">
        <v>0.56599999999999995</v>
      </c>
      <c r="Q50" s="57">
        <v>0.72499999999999998</v>
      </c>
      <c r="R50" s="57">
        <v>0.45900000000000002</v>
      </c>
      <c r="S50" s="35">
        <v>0</v>
      </c>
      <c r="T50" s="35">
        <v>0</v>
      </c>
      <c r="U50" s="57">
        <v>1.2909999999999999</v>
      </c>
    </row>
    <row r="51" spans="1:21" ht="10" customHeight="1" x14ac:dyDescent="0.15">
      <c r="A51" s="35" t="s">
        <v>92</v>
      </c>
      <c r="B51" s="35">
        <v>2015</v>
      </c>
      <c r="C51" s="35" t="s">
        <v>35</v>
      </c>
      <c r="D51" s="35">
        <v>30</v>
      </c>
      <c r="E51" s="35">
        <v>109</v>
      </c>
      <c r="F51" s="35">
        <v>23</v>
      </c>
      <c r="G51" s="35">
        <v>30</v>
      </c>
      <c r="H51" s="35">
        <v>6</v>
      </c>
      <c r="I51" s="35">
        <v>0</v>
      </c>
      <c r="J51" s="35">
        <v>2</v>
      </c>
      <c r="K51" s="35">
        <v>15</v>
      </c>
      <c r="L51" s="35">
        <v>16</v>
      </c>
      <c r="M51" s="35">
        <v>15</v>
      </c>
      <c r="N51" s="35">
        <v>2</v>
      </c>
      <c r="O51" s="35">
        <v>1</v>
      </c>
      <c r="P51" s="35">
        <v>0.373</v>
      </c>
      <c r="Q51" s="35">
        <v>0.38500000000000001</v>
      </c>
      <c r="R51" s="35">
        <v>0.27500000000000002</v>
      </c>
      <c r="S51" s="35">
        <v>0</v>
      </c>
      <c r="T51" s="35">
        <v>2</v>
      </c>
      <c r="U51" s="35">
        <v>0.75800000000000001</v>
      </c>
    </row>
    <row r="52" spans="1:21" ht="10" customHeight="1" x14ac:dyDescent="0.15">
      <c r="A52" s="35" t="s">
        <v>34</v>
      </c>
      <c r="B52" s="35">
        <v>2013</v>
      </c>
      <c r="C52" s="35" t="s">
        <v>41</v>
      </c>
      <c r="D52" s="35">
        <v>28</v>
      </c>
      <c r="E52" s="35">
        <v>109</v>
      </c>
      <c r="F52" s="57">
        <v>41</v>
      </c>
      <c r="G52" s="35">
        <v>39</v>
      </c>
      <c r="H52" s="35">
        <v>10</v>
      </c>
      <c r="I52" s="35">
        <v>0</v>
      </c>
      <c r="J52" s="35">
        <v>5</v>
      </c>
      <c r="K52" s="35">
        <v>25</v>
      </c>
      <c r="L52" s="35">
        <v>18</v>
      </c>
      <c r="M52" s="35">
        <v>12</v>
      </c>
      <c r="N52" s="35">
        <v>8</v>
      </c>
      <c r="O52" s="35">
        <v>7</v>
      </c>
      <c r="P52" s="35">
        <v>0.47099999999999997</v>
      </c>
      <c r="Q52" s="35">
        <v>0.58699999999999997</v>
      </c>
      <c r="R52" s="35">
        <v>0.35799999999999998</v>
      </c>
      <c r="S52" s="35">
        <v>2</v>
      </c>
      <c r="T52" s="35">
        <v>1</v>
      </c>
      <c r="U52" s="35">
        <v>0.47099999999999997</v>
      </c>
    </row>
    <row r="53" spans="1:21" ht="10" customHeight="1" x14ac:dyDescent="0.15">
      <c r="A53" s="35" t="s">
        <v>45</v>
      </c>
      <c r="B53" s="35">
        <v>2019</v>
      </c>
      <c r="C53" s="35" t="s">
        <v>30</v>
      </c>
      <c r="D53" s="35">
        <v>34</v>
      </c>
      <c r="E53" s="35">
        <v>108</v>
      </c>
      <c r="F53" s="35">
        <v>17</v>
      </c>
      <c r="G53" s="35">
        <v>22</v>
      </c>
      <c r="H53" s="35">
        <v>0</v>
      </c>
      <c r="I53" s="35">
        <v>0</v>
      </c>
      <c r="J53" s="35">
        <v>0</v>
      </c>
      <c r="K53" s="35">
        <v>12</v>
      </c>
      <c r="L53" s="35">
        <v>11</v>
      </c>
      <c r="M53" s="35">
        <v>16</v>
      </c>
      <c r="N53" s="35">
        <v>0</v>
      </c>
      <c r="O53" s="35">
        <v>4</v>
      </c>
      <c r="P53" s="36">
        <v>0.29599999999999999</v>
      </c>
      <c r="Q53" s="36">
        <v>0.20399999999999999</v>
      </c>
      <c r="R53" s="36">
        <v>0.20399999999999999</v>
      </c>
      <c r="S53" s="35">
        <v>2</v>
      </c>
      <c r="T53" s="35">
        <v>1</v>
      </c>
      <c r="U53" s="36">
        <v>0.5</v>
      </c>
    </row>
    <row r="54" spans="1:21" ht="10" customHeight="1" x14ac:dyDescent="0.15">
      <c r="A54" s="27" t="s">
        <v>39</v>
      </c>
      <c r="B54" s="28">
        <v>2011</v>
      </c>
      <c r="C54" s="28" t="s">
        <v>42</v>
      </c>
      <c r="D54" s="32">
        <v>29</v>
      </c>
      <c r="E54" s="32">
        <v>108</v>
      </c>
      <c r="F54" s="32">
        <v>28</v>
      </c>
      <c r="G54" s="32">
        <v>37</v>
      </c>
      <c r="H54" s="32">
        <v>10</v>
      </c>
      <c r="I54" s="32">
        <v>0</v>
      </c>
      <c r="J54" s="32">
        <v>1</v>
      </c>
      <c r="K54" s="32">
        <v>21</v>
      </c>
      <c r="L54" s="32">
        <v>20</v>
      </c>
      <c r="M54" s="39">
        <v>24</v>
      </c>
      <c r="N54" s="32">
        <v>2</v>
      </c>
      <c r="O54" s="32">
        <v>4</v>
      </c>
      <c r="P54" s="33">
        <v>0.45500000000000002</v>
      </c>
      <c r="Q54" s="33">
        <v>0.46300000000000002</v>
      </c>
      <c r="R54" s="33">
        <v>0.34300000000000003</v>
      </c>
      <c r="S54" s="32">
        <v>2</v>
      </c>
      <c r="T54" s="32">
        <v>0</v>
      </c>
      <c r="U54" s="33">
        <v>0.91800000000000004</v>
      </c>
    </row>
    <row r="55" spans="1:21" ht="10" customHeight="1" x14ac:dyDescent="0.15">
      <c r="A55" s="27" t="s">
        <v>39</v>
      </c>
      <c r="B55" s="28">
        <v>2009</v>
      </c>
      <c r="C55" s="28" t="s">
        <v>41</v>
      </c>
      <c r="D55" s="28">
        <v>29</v>
      </c>
      <c r="E55" s="28">
        <v>108</v>
      </c>
      <c r="F55" s="28">
        <v>21</v>
      </c>
      <c r="G55" s="28">
        <v>37</v>
      </c>
      <c r="H55" s="28">
        <v>5</v>
      </c>
      <c r="I55" s="56">
        <v>3</v>
      </c>
      <c r="J55" s="28">
        <v>2</v>
      </c>
      <c r="K55" s="28">
        <v>25</v>
      </c>
      <c r="L55" s="28">
        <v>11</v>
      </c>
      <c r="M55" s="28">
        <v>10</v>
      </c>
      <c r="N55" s="28">
        <v>1</v>
      </c>
      <c r="O55" s="28">
        <v>1</v>
      </c>
      <c r="P55" s="34">
        <v>0.40799999999999997</v>
      </c>
      <c r="Q55" s="34">
        <v>0.59299999999999997</v>
      </c>
      <c r="R55" s="34">
        <v>0.34300000000000003</v>
      </c>
      <c r="S55" s="28">
        <v>1</v>
      </c>
      <c r="T55" s="28">
        <v>4</v>
      </c>
      <c r="U55" s="34">
        <v>0.40799999999999997</v>
      </c>
    </row>
    <row r="56" spans="1:21" ht="10" customHeight="1" x14ac:dyDescent="0.15">
      <c r="A56" s="27" t="s">
        <v>50</v>
      </c>
      <c r="B56" s="28">
        <v>2009</v>
      </c>
      <c r="C56" s="28" t="s">
        <v>51</v>
      </c>
      <c r="D56" s="28">
        <v>28</v>
      </c>
      <c r="E56" s="28">
        <v>107</v>
      </c>
      <c r="F56" s="28">
        <v>19</v>
      </c>
      <c r="G56" s="28">
        <v>31</v>
      </c>
      <c r="H56" s="28">
        <v>3</v>
      </c>
      <c r="I56" s="28">
        <v>0</v>
      </c>
      <c r="J56" s="28">
        <v>1</v>
      </c>
      <c r="K56" s="28">
        <v>8</v>
      </c>
      <c r="L56" s="28">
        <v>6</v>
      </c>
      <c r="M56" s="28">
        <v>4</v>
      </c>
      <c r="N56" s="56">
        <v>11</v>
      </c>
      <c r="O56" s="28">
        <v>3</v>
      </c>
      <c r="P56" s="34">
        <v>0.34499999999999997</v>
      </c>
      <c r="Q56" s="34">
        <v>0.38300000000000001</v>
      </c>
      <c r="R56" s="34">
        <v>0.28999999999999998</v>
      </c>
      <c r="S56" s="28">
        <v>0</v>
      </c>
      <c r="T56" s="28">
        <v>1</v>
      </c>
      <c r="U56" s="34">
        <v>0.34499999999999997</v>
      </c>
    </row>
    <row r="57" spans="1:21" ht="10" customHeight="1" x14ac:dyDescent="0.15">
      <c r="A57" s="27" t="s">
        <v>46</v>
      </c>
      <c r="B57" s="28">
        <v>2011</v>
      </c>
      <c r="C57" s="28" t="s">
        <v>35</v>
      </c>
      <c r="D57" s="32">
        <v>24</v>
      </c>
      <c r="E57" s="32">
        <v>107</v>
      </c>
      <c r="F57" s="32">
        <v>25</v>
      </c>
      <c r="G57" s="32">
        <v>35</v>
      </c>
      <c r="H57" s="32">
        <v>6</v>
      </c>
      <c r="I57" s="39">
        <v>1</v>
      </c>
      <c r="J57" s="32">
        <v>2</v>
      </c>
      <c r="K57" s="32">
        <v>14</v>
      </c>
      <c r="L57" s="32">
        <v>7</v>
      </c>
      <c r="M57" s="32">
        <v>7</v>
      </c>
      <c r="N57" s="32">
        <v>0</v>
      </c>
      <c r="O57" s="32">
        <v>0</v>
      </c>
      <c r="P57" s="33">
        <v>0.36799999999999999</v>
      </c>
      <c r="Q57" s="33">
        <v>0.45800000000000002</v>
      </c>
      <c r="R57" s="33">
        <v>0.32700000000000001</v>
      </c>
      <c r="S57" s="32">
        <v>0</v>
      </c>
      <c r="T57" s="32">
        <v>0</v>
      </c>
      <c r="U57" s="33">
        <v>0.82599999999999996</v>
      </c>
    </row>
    <row r="58" spans="1:21" ht="10" customHeight="1" x14ac:dyDescent="0.15">
      <c r="A58" s="27" t="s">
        <v>39</v>
      </c>
      <c r="B58" s="28">
        <v>2010</v>
      </c>
      <c r="C58" s="28" t="s">
        <v>42</v>
      </c>
      <c r="D58" s="28">
        <v>32</v>
      </c>
      <c r="E58" s="28">
        <v>105</v>
      </c>
      <c r="F58" s="28">
        <v>26</v>
      </c>
      <c r="G58" s="28">
        <v>34</v>
      </c>
      <c r="H58" s="28">
        <v>9</v>
      </c>
      <c r="I58" s="28">
        <v>1</v>
      </c>
      <c r="J58" s="28">
        <v>3</v>
      </c>
      <c r="K58" s="28">
        <v>25</v>
      </c>
      <c r="L58" s="28">
        <v>17</v>
      </c>
      <c r="M58" s="28">
        <v>13</v>
      </c>
      <c r="N58" s="28">
        <v>1</v>
      </c>
      <c r="O58" s="28">
        <v>2</v>
      </c>
      <c r="P58" s="34">
        <v>0.42699999999999999</v>
      </c>
      <c r="Q58" s="62">
        <v>0.63800000000000001</v>
      </c>
      <c r="R58" s="34">
        <v>0.32400000000000001</v>
      </c>
      <c r="S58" s="28">
        <v>3</v>
      </c>
      <c r="T58" s="28">
        <v>0</v>
      </c>
      <c r="U58" s="34">
        <v>1.0660000000000001</v>
      </c>
    </row>
    <row r="59" spans="1:21" ht="10" customHeight="1" x14ac:dyDescent="0.15">
      <c r="A59" s="27" t="s">
        <v>45</v>
      </c>
      <c r="B59" s="28">
        <v>2009</v>
      </c>
      <c r="C59" s="28" t="s">
        <v>30</v>
      </c>
      <c r="D59" s="28">
        <v>35</v>
      </c>
      <c r="E59" s="28">
        <v>104</v>
      </c>
      <c r="F59" s="28">
        <v>9</v>
      </c>
      <c r="G59" s="28">
        <v>20</v>
      </c>
      <c r="H59" s="28">
        <v>7</v>
      </c>
      <c r="I59" s="28">
        <v>0</v>
      </c>
      <c r="J59" s="28">
        <v>1</v>
      </c>
      <c r="K59" s="28">
        <v>14</v>
      </c>
      <c r="L59" s="28">
        <v>10</v>
      </c>
      <c r="M59" s="28">
        <v>12</v>
      </c>
      <c r="N59" s="28">
        <v>0</v>
      </c>
      <c r="O59" s="28">
        <v>2</v>
      </c>
      <c r="P59" s="34">
        <v>0.27600000000000002</v>
      </c>
      <c r="Q59" s="34">
        <v>0.36499999999999999</v>
      </c>
      <c r="R59" s="34">
        <v>0.192</v>
      </c>
      <c r="S59" s="28">
        <v>2</v>
      </c>
      <c r="T59" s="28">
        <v>2</v>
      </c>
      <c r="U59" s="34">
        <v>0.27600000000000002</v>
      </c>
    </row>
    <row r="60" spans="1:21" ht="12" x14ac:dyDescent="0.15">
      <c r="A60" s="27" t="s">
        <v>45</v>
      </c>
      <c r="B60" s="28">
        <v>2008</v>
      </c>
      <c r="C60" s="28" t="s">
        <v>30</v>
      </c>
      <c r="D60" s="28">
        <v>32</v>
      </c>
      <c r="E60" s="28">
        <v>104</v>
      </c>
      <c r="F60" s="28">
        <v>11</v>
      </c>
      <c r="G60" s="28">
        <v>29</v>
      </c>
      <c r="H60" s="28">
        <v>1</v>
      </c>
      <c r="I60" s="28">
        <v>0</v>
      </c>
      <c r="J60" s="28">
        <v>1</v>
      </c>
      <c r="K60" s="28">
        <v>11</v>
      </c>
      <c r="L60" s="28">
        <v>9</v>
      </c>
      <c r="M60" s="28">
        <v>10</v>
      </c>
      <c r="N60" s="28">
        <v>0</v>
      </c>
      <c r="O60" s="28">
        <v>6</v>
      </c>
      <c r="P60" s="34">
        <v>0.37</v>
      </c>
      <c r="Q60" s="34">
        <v>0.317</v>
      </c>
      <c r="R60" s="34">
        <v>0.27900000000000003</v>
      </c>
      <c r="S60" s="28">
        <v>2</v>
      </c>
      <c r="T60" s="28">
        <v>6</v>
      </c>
      <c r="U60" s="34">
        <v>0.68700000000000006</v>
      </c>
    </row>
    <row r="61" spans="1:21" x14ac:dyDescent="0.15">
      <c r="A61" s="29" t="s">
        <v>77</v>
      </c>
      <c r="B61" s="29">
        <v>2016</v>
      </c>
      <c r="C61" s="29" t="s">
        <v>75</v>
      </c>
      <c r="D61" s="29">
        <v>30</v>
      </c>
      <c r="E61" s="29">
        <v>104</v>
      </c>
      <c r="F61" s="29">
        <v>17</v>
      </c>
      <c r="G61" s="29">
        <v>42</v>
      </c>
      <c r="H61" s="29">
        <v>8</v>
      </c>
      <c r="I61" s="29">
        <v>0</v>
      </c>
      <c r="J61" s="29">
        <v>2</v>
      </c>
      <c r="K61" s="29">
        <v>23</v>
      </c>
      <c r="L61" s="29">
        <v>10</v>
      </c>
      <c r="M61" s="29">
        <v>5</v>
      </c>
      <c r="N61" s="29">
        <v>1</v>
      </c>
      <c r="O61" s="29">
        <v>2</v>
      </c>
      <c r="P61" s="29">
        <v>0.46200000000000002</v>
      </c>
      <c r="Q61" s="29">
        <v>0.53800000000000003</v>
      </c>
      <c r="R61" s="29">
        <v>0.40400000000000003</v>
      </c>
      <c r="S61" s="29">
        <v>1</v>
      </c>
      <c r="T61" s="29">
        <v>1</v>
      </c>
      <c r="U61" s="29">
        <v>1</v>
      </c>
    </row>
    <row r="62" spans="1:21" ht="10" customHeight="1" x14ac:dyDescent="0.15">
      <c r="A62" s="35" t="s">
        <v>61</v>
      </c>
      <c r="B62" s="35">
        <v>2014</v>
      </c>
      <c r="C62" s="35" t="s">
        <v>7</v>
      </c>
      <c r="D62" s="35">
        <v>30</v>
      </c>
      <c r="E62" s="35">
        <v>104</v>
      </c>
      <c r="F62" s="35">
        <v>17</v>
      </c>
      <c r="G62" s="35">
        <v>34</v>
      </c>
      <c r="H62" s="35">
        <v>5</v>
      </c>
      <c r="I62" s="35">
        <v>0</v>
      </c>
      <c r="J62" s="35">
        <v>1</v>
      </c>
      <c r="K62" s="35">
        <v>19</v>
      </c>
      <c r="L62" s="35">
        <v>11</v>
      </c>
      <c r="M62" s="35">
        <v>7</v>
      </c>
      <c r="N62" s="35">
        <v>0</v>
      </c>
      <c r="O62" s="35">
        <v>2</v>
      </c>
      <c r="P62" s="35">
        <v>0.39800000000000002</v>
      </c>
      <c r="Q62" s="35">
        <v>0.40400000000000003</v>
      </c>
      <c r="R62" s="35">
        <v>0.32700000000000001</v>
      </c>
      <c r="S62" s="35">
        <v>1</v>
      </c>
      <c r="T62" s="35">
        <v>6</v>
      </c>
      <c r="U62" s="35">
        <v>0.80200000000000005</v>
      </c>
    </row>
    <row r="63" spans="1:21" ht="10" customHeight="1" x14ac:dyDescent="0.15">
      <c r="A63" s="35" t="s">
        <v>113</v>
      </c>
      <c r="B63" s="35">
        <v>2018</v>
      </c>
      <c r="C63" s="35" t="s">
        <v>35</v>
      </c>
      <c r="D63" s="35">
        <v>26</v>
      </c>
      <c r="E63" s="35">
        <v>104</v>
      </c>
      <c r="F63" s="35">
        <v>18</v>
      </c>
      <c r="G63" s="35">
        <v>31</v>
      </c>
      <c r="H63" s="35">
        <v>5</v>
      </c>
      <c r="I63" s="35">
        <v>1</v>
      </c>
      <c r="J63" s="35">
        <v>0</v>
      </c>
      <c r="K63" s="35">
        <v>9</v>
      </c>
      <c r="L63" s="35">
        <v>12</v>
      </c>
      <c r="M63" s="35">
        <v>13</v>
      </c>
      <c r="N63" s="35">
        <v>2</v>
      </c>
      <c r="O63" s="35">
        <v>2</v>
      </c>
      <c r="P63" s="35">
        <v>0.38100000000000001</v>
      </c>
      <c r="Q63" s="35">
        <v>0.36499999999999999</v>
      </c>
      <c r="R63" s="35">
        <v>0.29799999999999999</v>
      </c>
      <c r="S63" s="35">
        <v>0</v>
      </c>
      <c r="T63" s="35">
        <v>2</v>
      </c>
      <c r="U63" s="35">
        <v>0.747</v>
      </c>
    </row>
    <row r="64" spans="1:21" ht="10" customHeight="1" x14ac:dyDescent="0.15">
      <c r="A64" s="35" t="s">
        <v>45</v>
      </c>
      <c r="B64" s="35">
        <v>2018</v>
      </c>
      <c r="C64" s="35" t="s">
        <v>30</v>
      </c>
      <c r="D64" s="35">
        <v>31</v>
      </c>
      <c r="E64" s="35">
        <v>103</v>
      </c>
      <c r="F64" s="35">
        <v>12</v>
      </c>
      <c r="G64" s="35">
        <v>26</v>
      </c>
      <c r="H64" s="35">
        <v>1</v>
      </c>
      <c r="I64" s="35">
        <v>0</v>
      </c>
      <c r="J64" s="35">
        <v>0</v>
      </c>
      <c r="K64" s="35">
        <v>16</v>
      </c>
      <c r="L64" s="35">
        <v>6</v>
      </c>
      <c r="M64" s="35">
        <v>10</v>
      </c>
      <c r="N64" s="35">
        <v>0</v>
      </c>
      <c r="O64" s="35">
        <v>7</v>
      </c>
      <c r="P64" s="35">
        <v>0.33100000000000002</v>
      </c>
      <c r="Q64" s="35">
        <v>0.26200000000000001</v>
      </c>
      <c r="R64" s="35">
        <v>0.252</v>
      </c>
      <c r="S64" s="35">
        <v>2</v>
      </c>
      <c r="T64" s="57">
        <v>7</v>
      </c>
      <c r="U64" s="35">
        <v>0.59299999999999997</v>
      </c>
    </row>
    <row r="65" spans="1:21" ht="10" customHeight="1" x14ac:dyDescent="0.15">
      <c r="A65" s="35" t="s">
        <v>76</v>
      </c>
      <c r="B65" s="35">
        <v>2014</v>
      </c>
      <c r="C65" s="35" t="s">
        <v>24</v>
      </c>
      <c r="D65" s="35">
        <v>28</v>
      </c>
      <c r="E65" s="35">
        <v>103</v>
      </c>
      <c r="F65" s="35">
        <v>17</v>
      </c>
      <c r="G65" s="35">
        <v>34</v>
      </c>
      <c r="H65" s="35">
        <v>7</v>
      </c>
      <c r="I65" s="35">
        <v>1</v>
      </c>
      <c r="J65" s="35">
        <v>1</v>
      </c>
      <c r="K65" s="35">
        <v>20</v>
      </c>
      <c r="L65" s="35">
        <v>9</v>
      </c>
      <c r="M65" s="35">
        <v>17</v>
      </c>
      <c r="N65" s="35">
        <v>2</v>
      </c>
      <c r="O65" s="35">
        <v>2</v>
      </c>
      <c r="P65" s="35">
        <v>0.39100000000000001</v>
      </c>
      <c r="Q65" s="35">
        <v>0.44700000000000001</v>
      </c>
      <c r="R65" s="35">
        <v>0.33</v>
      </c>
      <c r="S65" s="35">
        <v>1</v>
      </c>
      <c r="T65" s="35">
        <v>2</v>
      </c>
      <c r="U65" s="35">
        <v>0.83799999999999997</v>
      </c>
    </row>
    <row r="66" spans="1:21" ht="10" customHeight="1" x14ac:dyDescent="0.15">
      <c r="A66" s="29" t="s">
        <v>113</v>
      </c>
      <c r="B66" s="29">
        <v>2020</v>
      </c>
      <c r="C66" s="29" t="s">
        <v>35</v>
      </c>
      <c r="D66" s="29">
        <v>27</v>
      </c>
      <c r="E66" s="29">
        <v>103</v>
      </c>
      <c r="F66" s="29">
        <v>18</v>
      </c>
      <c r="G66" s="29">
        <v>34</v>
      </c>
      <c r="H66" s="29">
        <v>9</v>
      </c>
      <c r="I66" s="29">
        <v>0</v>
      </c>
      <c r="J66" s="29">
        <v>0</v>
      </c>
      <c r="K66" s="29">
        <v>11</v>
      </c>
      <c r="L66" s="29">
        <v>14</v>
      </c>
      <c r="M66" s="29">
        <v>9</v>
      </c>
      <c r="N66" s="29">
        <v>5</v>
      </c>
      <c r="O66" s="29">
        <v>2</v>
      </c>
      <c r="P66" s="42">
        <v>0.41699999999999998</v>
      </c>
      <c r="Q66" s="42">
        <v>0.41699999999999998</v>
      </c>
      <c r="R66" s="42">
        <v>0.33</v>
      </c>
      <c r="S66" s="29">
        <v>1</v>
      </c>
      <c r="T66" s="29">
        <v>5</v>
      </c>
      <c r="U66" s="42">
        <v>0.83399999999999996</v>
      </c>
    </row>
    <row r="67" spans="1:21" ht="10" customHeight="1" x14ac:dyDescent="0.15">
      <c r="A67" s="35" t="s">
        <v>102</v>
      </c>
      <c r="B67" s="35">
        <v>2018</v>
      </c>
      <c r="C67" s="35" t="s">
        <v>89</v>
      </c>
      <c r="D67" s="35">
        <v>24</v>
      </c>
      <c r="E67" s="35">
        <v>102</v>
      </c>
      <c r="F67" s="35">
        <v>26</v>
      </c>
      <c r="G67" s="35">
        <v>37</v>
      </c>
      <c r="H67" s="35">
        <v>11</v>
      </c>
      <c r="I67" s="35">
        <v>2</v>
      </c>
      <c r="J67" s="57">
        <v>5</v>
      </c>
      <c r="K67" s="35">
        <v>18</v>
      </c>
      <c r="L67" s="35">
        <v>8</v>
      </c>
      <c r="M67" s="35">
        <v>14</v>
      </c>
      <c r="N67" s="35">
        <v>5</v>
      </c>
      <c r="O67" s="35">
        <v>0</v>
      </c>
      <c r="P67" s="35">
        <v>0.40500000000000003</v>
      </c>
      <c r="Q67" s="35">
        <v>0.65700000000000003</v>
      </c>
      <c r="R67" s="35">
        <v>0.36299999999999999</v>
      </c>
      <c r="S67" s="35">
        <v>1</v>
      </c>
      <c r="T67" s="35">
        <v>0</v>
      </c>
      <c r="U67" s="35">
        <v>1.0620000000000001</v>
      </c>
    </row>
    <row r="68" spans="1:21" ht="10" customHeight="1" x14ac:dyDescent="0.15">
      <c r="A68" s="35" t="s">
        <v>32</v>
      </c>
      <c r="B68" s="35">
        <v>2015</v>
      </c>
      <c r="C68" s="35" t="s">
        <v>24</v>
      </c>
      <c r="D68" s="35">
        <v>36</v>
      </c>
      <c r="E68" s="35">
        <v>101</v>
      </c>
      <c r="F68" s="35">
        <v>16</v>
      </c>
      <c r="G68" s="35">
        <v>26</v>
      </c>
      <c r="H68" s="35">
        <v>1</v>
      </c>
      <c r="I68" s="35">
        <v>0</v>
      </c>
      <c r="J68" s="35">
        <v>0</v>
      </c>
      <c r="K68" s="35">
        <v>21</v>
      </c>
      <c r="L68" s="57">
        <v>25</v>
      </c>
      <c r="M68" s="35">
        <v>7</v>
      </c>
      <c r="N68" s="35">
        <v>2</v>
      </c>
      <c r="O68" s="35">
        <v>1</v>
      </c>
      <c r="P68" s="35">
        <v>0.4</v>
      </c>
      <c r="Q68" s="35">
        <v>0.26700000000000002</v>
      </c>
      <c r="R68" s="35">
        <v>0.25700000000000001</v>
      </c>
      <c r="S68" s="35">
        <v>3</v>
      </c>
      <c r="T68" s="35">
        <v>2</v>
      </c>
      <c r="U68" s="35">
        <v>0.66700000000000004</v>
      </c>
    </row>
    <row r="69" spans="1:21" ht="10" customHeight="1" x14ac:dyDescent="0.15">
      <c r="A69" s="27" t="s">
        <v>61</v>
      </c>
      <c r="B69" s="28">
        <v>2010</v>
      </c>
      <c r="C69" s="28" t="s">
        <v>7</v>
      </c>
      <c r="D69" s="28">
        <v>30</v>
      </c>
      <c r="E69" s="28">
        <v>101</v>
      </c>
      <c r="F69" s="28">
        <v>20</v>
      </c>
      <c r="G69" s="28">
        <v>27</v>
      </c>
      <c r="H69" s="28">
        <v>2</v>
      </c>
      <c r="I69" s="28">
        <v>0</v>
      </c>
      <c r="J69" s="28">
        <v>0</v>
      </c>
      <c r="K69" s="28">
        <v>16</v>
      </c>
      <c r="L69" s="28">
        <v>9</v>
      </c>
      <c r="M69" s="28">
        <v>6</v>
      </c>
      <c r="N69" s="28">
        <v>2</v>
      </c>
      <c r="O69" s="28">
        <v>3</v>
      </c>
      <c r="P69" s="34">
        <v>0.34499999999999997</v>
      </c>
      <c r="Q69" s="34">
        <v>0.307</v>
      </c>
      <c r="R69" s="34">
        <v>0.26700000000000002</v>
      </c>
      <c r="S69" s="56">
        <v>4</v>
      </c>
      <c r="T69" s="28">
        <v>0</v>
      </c>
      <c r="U69" s="34">
        <v>0.65200000000000002</v>
      </c>
    </row>
    <row r="70" spans="1:21" ht="10" customHeight="1" x14ac:dyDescent="0.15">
      <c r="A70" s="27" t="s">
        <v>77</v>
      </c>
      <c r="B70" s="28">
        <v>2011</v>
      </c>
      <c r="C70" s="28" t="s">
        <v>30</v>
      </c>
      <c r="D70" s="32">
        <v>29</v>
      </c>
      <c r="E70" s="32">
        <v>101</v>
      </c>
      <c r="F70" s="32">
        <v>37</v>
      </c>
      <c r="G70" s="32">
        <v>39</v>
      </c>
      <c r="H70" s="32">
        <v>10</v>
      </c>
      <c r="I70" s="39">
        <v>1</v>
      </c>
      <c r="J70" s="59">
        <v>10</v>
      </c>
      <c r="K70" s="59">
        <v>42</v>
      </c>
      <c r="L70" s="39">
        <v>21</v>
      </c>
      <c r="M70" s="32">
        <v>15</v>
      </c>
      <c r="N70" s="32">
        <v>1</v>
      </c>
      <c r="O70" s="32">
        <v>0</v>
      </c>
      <c r="P70" s="40">
        <v>0.49199999999999999</v>
      </c>
      <c r="Q70" s="61">
        <v>0.80200000000000005</v>
      </c>
      <c r="R70" s="33">
        <v>0.38600000000000001</v>
      </c>
      <c r="S70" s="32">
        <v>0</v>
      </c>
      <c r="T70" s="32">
        <v>0</v>
      </c>
      <c r="U70" s="61">
        <v>1.294</v>
      </c>
    </row>
    <row r="71" spans="1:21" ht="10" customHeight="1" x14ac:dyDescent="0.15">
      <c r="A71" s="27" t="s">
        <v>48</v>
      </c>
      <c r="B71" s="31">
        <v>2012</v>
      </c>
      <c r="C71" s="28" t="s">
        <v>89</v>
      </c>
      <c r="D71" s="29">
        <v>27</v>
      </c>
      <c r="E71" s="29">
        <v>101</v>
      </c>
      <c r="F71" s="29">
        <v>17</v>
      </c>
      <c r="G71" s="29">
        <v>29</v>
      </c>
      <c r="H71" s="29">
        <v>10</v>
      </c>
      <c r="I71" s="29">
        <v>0</v>
      </c>
      <c r="J71" s="29">
        <v>0</v>
      </c>
      <c r="K71" s="29">
        <v>19</v>
      </c>
      <c r="L71" s="29">
        <v>10</v>
      </c>
      <c r="M71" s="29">
        <v>15</v>
      </c>
      <c r="N71" s="29">
        <v>0</v>
      </c>
      <c r="O71" s="29">
        <v>5</v>
      </c>
      <c r="P71" s="30">
        <v>0.379</v>
      </c>
      <c r="Q71" s="30">
        <v>0.38600000000000001</v>
      </c>
      <c r="R71" s="30">
        <v>0.28699999999999998</v>
      </c>
      <c r="S71" s="29">
        <v>0</v>
      </c>
      <c r="T71" s="29">
        <v>2</v>
      </c>
      <c r="U71" s="30">
        <v>0.76500000000000001</v>
      </c>
    </row>
    <row r="72" spans="1:21" ht="10" customHeight="1" x14ac:dyDescent="0.15">
      <c r="A72" s="43" t="s">
        <v>50</v>
      </c>
      <c r="B72" s="43">
        <v>2017</v>
      </c>
      <c r="C72" s="43" t="s">
        <v>24</v>
      </c>
      <c r="D72" s="43">
        <v>27</v>
      </c>
      <c r="E72" s="43">
        <v>101</v>
      </c>
      <c r="F72" s="43">
        <v>23</v>
      </c>
      <c r="G72" s="43">
        <v>35</v>
      </c>
      <c r="H72" s="43">
        <v>3</v>
      </c>
      <c r="I72" s="43">
        <v>0</v>
      </c>
      <c r="J72" s="43">
        <v>0</v>
      </c>
      <c r="K72" s="43">
        <v>13</v>
      </c>
      <c r="L72" s="43">
        <v>14</v>
      </c>
      <c r="M72" s="43">
        <v>5</v>
      </c>
      <c r="N72" s="43">
        <v>2</v>
      </c>
      <c r="O72" s="43">
        <v>7</v>
      </c>
      <c r="P72" s="44">
        <v>0.45901639344262296</v>
      </c>
      <c r="Q72" s="44">
        <v>0.37623762376237624</v>
      </c>
      <c r="R72" s="44">
        <v>0.34653465346534651</v>
      </c>
      <c r="S72" s="43">
        <v>0</v>
      </c>
      <c r="T72" s="43">
        <v>2</v>
      </c>
      <c r="U72" s="45">
        <v>0.72277227722772275</v>
      </c>
    </row>
    <row r="73" spans="1:21" x14ac:dyDescent="0.15">
      <c r="A73" s="35" t="s">
        <v>61</v>
      </c>
      <c r="B73" s="35">
        <v>2015</v>
      </c>
      <c r="C73" s="35" t="s">
        <v>7</v>
      </c>
      <c r="D73" s="41">
        <v>29</v>
      </c>
      <c r="E73" s="41">
        <v>100</v>
      </c>
      <c r="F73" s="41">
        <v>19</v>
      </c>
      <c r="G73" s="41">
        <v>25</v>
      </c>
      <c r="H73" s="41">
        <v>3</v>
      </c>
      <c r="I73" s="41">
        <v>0</v>
      </c>
      <c r="J73" s="41">
        <v>0</v>
      </c>
      <c r="K73" s="41">
        <v>19</v>
      </c>
      <c r="L73" s="41">
        <v>16</v>
      </c>
      <c r="M73" s="41">
        <v>14</v>
      </c>
      <c r="N73" s="41">
        <v>1</v>
      </c>
      <c r="O73" s="41">
        <v>1</v>
      </c>
      <c r="P73" s="41">
        <v>0.35299999999999998</v>
      </c>
      <c r="Q73" s="41">
        <v>0.28000000000000003</v>
      </c>
      <c r="R73" s="41">
        <v>0.25</v>
      </c>
      <c r="S73" s="41">
        <v>2</v>
      </c>
      <c r="T73" s="41">
        <v>4</v>
      </c>
      <c r="U73" s="41">
        <v>0.63300000000000001</v>
      </c>
    </row>
    <row r="74" spans="1:21" ht="12" x14ac:dyDescent="0.15">
      <c r="A74" s="27" t="s">
        <v>63</v>
      </c>
      <c r="B74" s="28">
        <v>2009</v>
      </c>
      <c r="C74" s="28" t="s">
        <v>24</v>
      </c>
      <c r="D74" s="28">
        <v>28</v>
      </c>
      <c r="E74" s="28">
        <v>99</v>
      </c>
      <c r="F74" s="28">
        <v>11</v>
      </c>
      <c r="G74" s="28">
        <v>26</v>
      </c>
      <c r="H74" s="28">
        <v>2</v>
      </c>
      <c r="I74" s="28">
        <v>0</v>
      </c>
      <c r="J74" s="28">
        <v>1</v>
      </c>
      <c r="K74" s="28">
        <v>14</v>
      </c>
      <c r="L74" s="28">
        <v>15</v>
      </c>
      <c r="M74" s="28">
        <v>8</v>
      </c>
      <c r="N74" s="28">
        <v>1</v>
      </c>
      <c r="O74" s="28">
        <v>1</v>
      </c>
      <c r="P74" s="34">
        <v>0.36499999999999999</v>
      </c>
      <c r="Q74" s="34">
        <v>0.34300000000000003</v>
      </c>
      <c r="R74" s="34">
        <v>0.26300000000000001</v>
      </c>
      <c r="S74" s="28">
        <v>0</v>
      </c>
      <c r="T74" s="28">
        <v>1</v>
      </c>
      <c r="U74" s="34">
        <v>0.36499999999999999</v>
      </c>
    </row>
    <row r="75" spans="1:21" ht="12" x14ac:dyDescent="0.15">
      <c r="A75" s="27" t="s">
        <v>57</v>
      </c>
      <c r="B75" s="31">
        <v>2009</v>
      </c>
      <c r="C75" s="28" t="s">
        <v>40</v>
      </c>
      <c r="D75" s="28">
        <v>28</v>
      </c>
      <c r="E75" s="28">
        <v>99</v>
      </c>
      <c r="F75" s="28">
        <v>9</v>
      </c>
      <c r="G75" s="28">
        <v>23</v>
      </c>
      <c r="H75" s="28">
        <v>2</v>
      </c>
      <c r="I75" s="28">
        <v>0</v>
      </c>
      <c r="J75" s="28">
        <v>0</v>
      </c>
      <c r="K75" s="28">
        <v>18</v>
      </c>
      <c r="L75" s="28">
        <v>6</v>
      </c>
      <c r="M75" s="28">
        <v>11</v>
      </c>
      <c r="N75" s="28">
        <v>0</v>
      </c>
      <c r="O75" s="28">
        <v>2</v>
      </c>
      <c r="P75" s="34">
        <v>0.28999999999999998</v>
      </c>
      <c r="Q75" s="34">
        <v>0</v>
      </c>
      <c r="R75" s="34">
        <v>0.23200000000000001</v>
      </c>
      <c r="S75" s="28">
        <v>1</v>
      </c>
      <c r="T75" s="28">
        <v>0</v>
      </c>
      <c r="U75" s="34">
        <v>0.28999999999999998</v>
      </c>
    </row>
    <row r="76" spans="1:21" x14ac:dyDescent="0.15">
      <c r="A76" s="43" t="s">
        <v>61</v>
      </c>
      <c r="B76" s="43">
        <v>2017</v>
      </c>
      <c r="C76" s="43" t="s">
        <v>7</v>
      </c>
      <c r="D76" s="43">
        <v>30</v>
      </c>
      <c r="E76" s="43">
        <v>98</v>
      </c>
      <c r="F76" s="43">
        <v>14</v>
      </c>
      <c r="G76" s="43">
        <v>28</v>
      </c>
      <c r="H76" s="43">
        <v>3</v>
      </c>
      <c r="I76" s="43">
        <v>0</v>
      </c>
      <c r="J76" s="43">
        <v>0</v>
      </c>
      <c r="K76" s="43">
        <v>8</v>
      </c>
      <c r="L76" s="43">
        <v>6</v>
      </c>
      <c r="M76" s="43">
        <v>12</v>
      </c>
      <c r="N76" s="43">
        <v>0</v>
      </c>
      <c r="O76" s="43">
        <v>0</v>
      </c>
      <c r="P76" s="44">
        <v>0.32075471698113206</v>
      </c>
      <c r="Q76" s="44">
        <v>0.31632653061224492</v>
      </c>
      <c r="R76" s="44">
        <v>0.2857142857142857</v>
      </c>
      <c r="S76" s="43">
        <v>2</v>
      </c>
      <c r="T76" s="43">
        <v>6</v>
      </c>
      <c r="U76" s="45">
        <v>0.60204081632653061</v>
      </c>
    </row>
    <row r="77" spans="1:21" x14ac:dyDescent="0.15">
      <c r="A77" s="35" t="s">
        <v>77</v>
      </c>
      <c r="B77" s="35">
        <v>2018</v>
      </c>
      <c r="C77" s="35" t="s">
        <v>124</v>
      </c>
      <c r="D77" s="35">
        <v>29</v>
      </c>
      <c r="E77" s="35">
        <v>98</v>
      </c>
      <c r="F77" s="35">
        <v>18</v>
      </c>
      <c r="G77" s="35">
        <v>34</v>
      </c>
      <c r="H77" s="35">
        <v>5</v>
      </c>
      <c r="I77" s="35">
        <v>0</v>
      </c>
      <c r="J77" s="35">
        <v>2</v>
      </c>
      <c r="K77" s="35">
        <v>32</v>
      </c>
      <c r="L77" s="35">
        <v>21</v>
      </c>
      <c r="M77" s="35">
        <v>15</v>
      </c>
      <c r="N77" s="35">
        <v>0</v>
      </c>
      <c r="O77" s="35">
        <v>0</v>
      </c>
      <c r="P77" s="35">
        <v>0.46200000000000002</v>
      </c>
      <c r="Q77" s="35">
        <v>0.45900000000000002</v>
      </c>
      <c r="R77" s="35">
        <v>0.34699999999999998</v>
      </c>
      <c r="S77" s="35">
        <v>0</v>
      </c>
      <c r="T77" s="35">
        <v>0</v>
      </c>
      <c r="U77" s="35">
        <v>0.92100000000000004</v>
      </c>
    </row>
    <row r="78" spans="1:21" x14ac:dyDescent="0.15">
      <c r="A78" s="35" t="s">
        <v>32</v>
      </c>
      <c r="B78" s="35">
        <v>2019</v>
      </c>
      <c r="C78" s="35" t="s">
        <v>24</v>
      </c>
      <c r="D78" s="35">
        <v>31</v>
      </c>
      <c r="E78" s="35">
        <v>97</v>
      </c>
      <c r="F78" s="35">
        <v>14</v>
      </c>
      <c r="G78" s="35">
        <v>27</v>
      </c>
      <c r="H78" s="35">
        <v>0</v>
      </c>
      <c r="I78" s="35">
        <v>0</v>
      </c>
      <c r="J78" s="35">
        <v>0</v>
      </c>
      <c r="K78" s="35">
        <v>7</v>
      </c>
      <c r="L78" s="35">
        <v>9</v>
      </c>
      <c r="M78" s="35">
        <v>23</v>
      </c>
      <c r="N78" s="35">
        <v>0</v>
      </c>
      <c r="O78" s="35">
        <v>2</v>
      </c>
      <c r="P78" s="36">
        <v>0.35199999999999998</v>
      </c>
      <c r="Q78" s="36">
        <v>0.27800000000000002</v>
      </c>
      <c r="R78" s="36">
        <v>0.27800000000000002</v>
      </c>
      <c r="S78" s="35">
        <v>0</v>
      </c>
      <c r="T78" s="35">
        <v>2</v>
      </c>
      <c r="U78" s="36">
        <v>0.63</v>
      </c>
    </row>
    <row r="79" spans="1:21" x14ac:dyDescent="0.15">
      <c r="A79" s="29" t="s">
        <v>94</v>
      </c>
      <c r="B79" s="29">
        <v>2014</v>
      </c>
      <c r="C79" s="29" t="s">
        <v>24</v>
      </c>
      <c r="D79" s="29">
        <v>25</v>
      </c>
      <c r="E79" s="29">
        <v>97</v>
      </c>
      <c r="F79" s="29">
        <v>29</v>
      </c>
      <c r="G79" s="29">
        <v>42</v>
      </c>
      <c r="H79" s="29">
        <v>8</v>
      </c>
      <c r="I79" s="29">
        <v>1</v>
      </c>
      <c r="J79" s="29">
        <v>2</v>
      </c>
      <c r="K79" s="29">
        <v>23</v>
      </c>
      <c r="L79" s="29">
        <v>11</v>
      </c>
      <c r="M79" s="29">
        <v>12</v>
      </c>
      <c r="N79" s="29">
        <v>3</v>
      </c>
      <c r="O79" s="29">
        <v>4</v>
      </c>
      <c r="P79" s="55">
        <v>0.504</v>
      </c>
      <c r="Q79" s="29">
        <v>0.59799999999999998</v>
      </c>
      <c r="R79" s="55">
        <v>0.433</v>
      </c>
      <c r="S79" s="29">
        <v>1</v>
      </c>
      <c r="T79" s="29">
        <v>0</v>
      </c>
      <c r="U79" s="55">
        <v>1.1020000000000001</v>
      </c>
    </row>
    <row r="80" spans="1:21" ht="12" x14ac:dyDescent="0.15">
      <c r="A80" s="27" t="s">
        <v>32</v>
      </c>
      <c r="B80" s="28">
        <v>2012</v>
      </c>
      <c r="C80" s="28" t="s">
        <v>30</v>
      </c>
      <c r="D80" s="29">
        <v>32</v>
      </c>
      <c r="E80" s="29">
        <v>95</v>
      </c>
      <c r="F80" s="29">
        <v>15</v>
      </c>
      <c r="G80" s="29">
        <v>32</v>
      </c>
      <c r="H80" s="29">
        <v>2</v>
      </c>
      <c r="I80" s="29">
        <v>0</v>
      </c>
      <c r="J80" s="29">
        <v>1</v>
      </c>
      <c r="K80" s="29">
        <v>20</v>
      </c>
      <c r="L80" s="29">
        <v>17</v>
      </c>
      <c r="M80" s="29">
        <v>11</v>
      </c>
      <c r="N80" s="29">
        <v>0</v>
      </c>
      <c r="O80" s="29">
        <v>1</v>
      </c>
      <c r="P80" s="30">
        <v>0.442</v>
      </c>
      <c r="Q80" s="30">
        <v>0.38900000000000001</v>
      </c>
      <c r="R80" s="30">
        <v>0.33700000000000002</v>
      </c>
      <c r="S80" s="29">
        <v>0</v>
      </c>
      <c r="T80" s="29">
        <v>2</v>
      </c>
      <c r="U80" s="30">
        <v>0.83199999999999996</v>
      </c>
    </row>
    <row r="81" spans="1:42" x14ac:dyDescent="0.15">
      <c r="A81" s="29" t="s">
        <v>121</v>
      </c>
      <c r="B81" s="29">
        <v>2020</v>
      </c>
      <c r="C81" s="29" t="s">
        <v>122</v>
      </c>
      <c r="D81" s="29">
        <v>28</v>
      </c>
      <c r="E81" s="29">
        <v>95</v>
      </c>
      <c r="F81" s="29">
        <v>20</v>
      </c>
      <c r="G81" s="29">
        <v>24</v>
      </c>
      <c r="H81" s="29">
        <v>6</v>
      </c>
      <c r="I81" s="29">
        <v>2</v>
      </c>
      <c r="J81" s="29">
        <v>0</v>
      </c>
      <c r="K81" s="29">
        <v>11</v>
      </c>
      <c r="L81" s="29">
        <v>18</v>
      </c>
      <c r="M81" s="29">
        <v>16</v>
      </c>
      <c r="N81" s="29">
        <v>10</v>
      </c>
      <c r="O81" s="29">
        <v>7</v>
      </c>
      <c r="P81" s="42">
        <v>0.40200000000000002</v>
      </c>
      <c r="Q81" s="42">
        <v>0.35799999999999998</v>
      </c>
      <c r="R81" s="42">
        <v>0.253</v>
      </c>
      <c r="S81" s="29">
        <v>2</v>
      </c>
      <c r="T81" s="29">
        <v>2</v>
      </c>
      <c r="U81" s="42">
        <v>0.76</v>
      </c>
    </row>
    <row r="82" spans="1:42" x14ac:dyDescent="0.15">
      <c r="A82" s="35" t="s">
        <v>48</v>
      </c>
      <c r="B82" s="35">
        <v>2013</v>
      </c>
      <c r="C82" s="35" t="s">
        <v>30</v>
      </c>
      <c r="D82" s="35">
        <v>24</v>
      </c>
      <c r="E82" s="35">
        <v>95</v>
      </c>
      <c r="F82" s="35">
        <v>13</v>
      </c>
      <c r="G82" s="35">
        <v>25</v>
      </c>
      <c r="H82" s="35">
        <v>4</v>
      </c>
      <c r="I82" s="35">
        <v>1</v>
      </c>
      <c r="J82" s="35">
        <v>0</v>
      </c>
      <c r="K82" s="35">
        <v>7</v>
      </c>
      <c r="L82" s="35">
        <v>4</v>
      </c>
      <c r="M82" s="35">
        <v>4</v>
      </c>
      <c r="N82" s="35">
        <v>2</v>
      </c>
      <c r="O82" s="35">
        <v>7</v>
      </c>
      <c r="P82" s="35">
        <v>0.33300000000000002</v>
      </c>
      <c r="Q82" s="35">
        <v>0.32600000000000001</v>
      </c>
      <c r="R82" s="35">
        <v>0.26300000000000001</v>
      </c>
      <c r="S82" s="35">
        <v>2</v>
      </c>
      <c r="T82" s="35">
        <v>0</v>
      </c>
      <c r="U82" s="35">
        <v>0.33300000000000002</v>
      </c>
      <c r="V82" s="37"/>
    </row>
    <row r="83" spans="1:42" ht="12" x14ac:dyDescent="0.15">
      <c r="A83" s="27" t="s">
        <v>43</v>
      </c>
      <c r="B83" s="28">
        <v>2008</v>
      </c>
      <c r="C83" s="28" t="s">
        <v>7</v>
      </c>
      <c r="D83" s="28">
        <v>29</v>
      </c>
      <c r="E83" s="28">
        <v>94</v>
      </c>
      <c r="F83" s="28">
        <v>13</v>
      </c>
      <c r="G83" s="28">
        <v>22</v>
      </c>
      <c r="H83" s="28">
        <v>0</v>
      </c>
      <c r="I83" s="28">
        <v>0</v>
      </c>
      <c r="J83" s="28">
        <v>0</v>
      </c>
      <c r="K83" s="28">
        <v>10</v>
      </c>
      <c r="L83" s="28">
        <v>13</v>
      </c>
      <c r="M83" s="28">
        <v>7</v>
      </c>
      <c r="N83" s="28">
        <v>0</v>
      </c>
      <c r="O83" s="28">
        <v>1</v>
      </c>
      <c r="P83" s="34">
        <v>0.33300000000000002</v>
      </c>
      <c r="Q83" s="34">
        <v>0.23400000000000001</v>
      </c>
      <c r="R83" s="34">
        <v>0.23400000000000001</v>
      </c>
      <c r="S83" s="28">
        <v>1</v>
      </c>
      <c r="T83" s="28">
        <v>4</v>
      </c>
      <c r="U83" s="34">
        <v>0.56699999999999995</v>
      </c>
    </row>
    <row r="84" spans="1:42" x14ac:dyDescent="0.15">
      <c r="A84" s="29" t="s">
        <v>50</v>
      </c>
      <c r="B84" s="29">
        <v>2014</v>
      </c>
      <c r="C84" s="29" t="s">
        <v>24</v>
      </c>
      <c r="D84" s="29">
        <v>24</v>
      </c>
      <c r="E84" s="29">
        <v>94</v>
      </c>
      <c r="F84" s="29">
        <v>22</v>
      </c>
      <c r="G84" s="29">
        <v>37</v>
      </c>
      <c r="H84" s="29">
        <v>4</v>
      </c>
      <c r="I84" s="29">
        <v>0</v>
      </c>
      <c r="J84" s="29">
        <v>1</v>
      </c>
      <c r="K84" s="29">
        <v>35</v>
      </c>
      <c r="L84" s="29">
        <v>3</v>
      </c>
      <c r="M84" s="29">
        <v>7</v>
      </c>
      <c r="N84" s="29">
        <v>0</v>
      </c>
      <c r="O84" s="29">
        <v>7</v>
      </c>
      <c r="P84" s="29">
        <v>0.439</v>
      </c>
      <c r="Q84" s="29">
        <v>0.46800000000000003</v>
      </c>
      <c r="R84" s="29">
        <v>0.39400000000000002</v>
      </c>
      <c r="S84" s="29">
        <v>3</v>
      </c>
      <c r="T84" s="29">
        <v>0</v>
      </c>
      <c r="U84" s="29">
        <v>0.90700000000000003</v>
      </c>
    </row>
    <row r="85" spans="1:42" x14ac:dyDescent="0.15">
      <c r="A85" s="29" t="s">
        <v>26</v>
      </c>
      <c r="B85" s="29">
        <v>2014</v>
      </c>
      <c r="C85" s="29" t="s">
        <v>8</v>
      </c>
      <c r="D85" s="29">
        <v>28</v>
      </c>
      <c r="E85" s="29">
        <v>92</v>
      </c>
      <c r="F85" s="29">
        <v>14</v>
      </c>
      <c r="G85" s="29">
        <v>25</v>
      </c>
      <c r="H85" s="29">
        <v>3</v>
      </c>
      <c r="I85" s="29">
        <v>0</v>
      </c>
      <c r="J85" s="29">
        <v>1</v>
      </c>
      <c r="K85" s="29">
        <v>17</v>
      </c>
      <c r="L85" s="29">
        <v>4</v>
      </c>
      <c r="M85" s="29">
        <v>13</v>
      </c>
      <c r="N85" s="29">
        <v>0</v>
      </c>
      <c r="O85" s="29">
        <v>3</v>
      </c>
      <c r="P85" s="29">
        <v>0.32</v>
      </c>
      <c r="Q85" s="29">
        <v>0.33700000000000002</v>
      </c>
      <c r="R85" s="29">
        <v>0.27200000000000002</v>
      </c>
      <c r="S85" s="29">
        <v>1</v>
      </c>
      <c r="T85" s="29">
        <v>5</v>
      </c>
      <c r="U85" s="29">
        <v>0.65700000000000003</v>
      </c>
    </row>
    <row r="86" spans="1:42" x14ac:dyDescent="0.15">
      <c r="A86" s="35" t="s">
        <v>76</v>
      </c>
      <c r="B86" s="35">
        <v>2015</v>
      </c>
      <c r="C86" s="35" t="s">
        <v>24</v>
      </c>
      <c r="D86" s="35">
        <v>25</v>
      </c>
      <c r="E86" s="35">
        <v>91</v>
      </c>
      <c r="F86" s="35">
        <v>13</v>
      </c>
      <c r="G86" s="35">
        <v>27</v>
      </c>
      <c r="H86" s="35">
        <v>4</v>
      </c>
      <c r="I86" s="35">
        <v>1</v>
      </c>
      <c r="J86" s="35">
        <v>0</v>
      </c>
      <c r="K86" s="35">
        <v>23</v>
      </c>
      <c r="L86" s="35">
        <v>15</v>
      </c>
      <c r="M86" s="35">
        <v>19</v>
      </c>
      <c r="N86" s="35">
        <v>3</v>
      </c>
      <c r="O86" s="35">
        <v>2</v>
      </c>
      <c r="P86" s="35">
        <v>0.40400000000000003</v>
      </c>
      <c r="Q86" s="35">
        <v>0.36299999999999999</v>
      </c>
      <c r="R86" s="35">
        <v>0.29699999999999999</v>
      </c>
      <c r="S86" s="35">
        <v>1</v>
      </c>
      <c r="T86" s="35">
        <v>1</v>
      </c>
      <c r="U86" s="35">
        <v>0.76600000000000001</v>
      </c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</row>
    <row r="87" spans="1:42" x14ac:dyDescent="0.15">
      <c r="A87" s="29" t="s">
        <v>26</v>
      </c>
      <c r="B87" s="29">
        <v>2013</v>
      </c>
      <c r="C87" s="29" t="s">
        <v>8</v>
      </c>
      <c r="D87" s="29">
        <v>24</v>
      </c>
      <c r="E87" s="29">
        <v>91</v>
      </c>
      <c r="F87" s="29">
        <v>9</v>
      </c>
      <c r="G87" s="29">
        <v>24</v>
      </c>
      <c r="H87" s="29">
        <v>2</v>
      </c>
      <c r="I87" s="29">
        <v>0</v>
      </c>
      <c r="J87" s="29">
        <v>0</v>
      </c>
      <c r="K87" s="29">
        <v>17</v>
      </c>
      <c r="L87" s="29">
        <v>4</v>
      </c>
      <c r="M87" s="29">
        <v>9</v>
      </c>
      <c r="N87" s="29">
        <v>0</v>
      </c>
      <c r="O87" s="29">
        <v>3</v>
      </c>
      <c r="P87" s="29">
        <v>0.316</v>
      </c>
      <c r="Q87" s="29">
        <v>0.28599999999999998</v>
      </c>
      <c r="R87" s="29">
        <v>0.26400000000000001</v>
      </c>
      <c r="S87" s="29">
        <v>0</v>
      </c>
      <c r="T87" s="29">
        <v>4</v>
      </c>
      <c r="U87" s="29">
        <v>0.316</v>
      </c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</row>
    <row r="88" spans="1:42" ht="14" customHeight="1" x14ac:dyDescent="0.15">
      <c r="A88" s="27" t="s">
        <v>48</v>
      </c>
      <c r="B88" s="31">
        <v>2010</v>
      </c>
      <c r="C88" s="28" t="s">
        <v>49</v>
      </c>
      <c r="D88" s="28">
        <v>28</v>
      </c>
      <c r="E88" s="28">
        <v>88</v>
      </c>
      <c r="F88" s="28">
        <v>17</v>
      </c>
      <c r="G88" s="28">
        <v>26</v>
      </c>
      <c r="H88" s="28">
        <v>1</v>
      </c>
      <c r="I88" s="28">
        <v>0</v>
      </c>
      <c r="J88" s="28">
        <v>0</v>
      </c>
      <c r="K88" s="28">
        <v>7</v>
      </c>
      <c r="L88" s="28">
        <v>6</v>
      </c>
      <c r="M88" s="28">
        <v>4</v>
      </c>
      <c r="N88" s="28">
        <v>2</v>
      </c>
      <c r="O88" s="28">
        <v>5</v>
      </c>
      <c r="P88" s="34">
        <v>0.374</v>
      </c>
      <c r="Q88" s="34">
        <v>0.318</v>
      </c>
      <c r="R88" s="34">
        <v>0.29499999999999998</v>
      </c>
      <c r="S88" s="28">
        <v>0</v>
      </c>
      <c r="T88" s="28">
        <v>0</v>
      </c>
      <c r="U88" s="34">
        <v>0.69199999999999995</v>
      </c>
    </row>
    <row r="89" spans="1:42" x14ac:dyDescent="0.15">
      <c r="A89" s="35" t="s">
        <v>134</v>
      </c>
      <c r="B89" s="35">
        <v>2018</v>
      </c>
      <c r="C89" s="35" t="s">
        <v>24</v>
      </c>
      <c r="D89" s="35">
        <v>25</v>
      </c>
      <c r="E89" s="35">
        <v>88</v>
      </c>
      <c r="F89" s="35">
        <v>13</v>
      </c>
      <c r="G89" s="35">
        <v>19</v>
      </c>
      <c r="H89" s="35">
        <v>4</v>
      </c>
      <c r="I89" s="35">
        <v>0</v>
      </c>
      <c r="J89" s="35">
        <v>0</v>
      </c>
      <c r="K89" s="35">
        <v>10</v>
      </c>
      <c r="L89" s="35">
        <v>12</v>
      </c>
      <c r="M89" s="35">
        <v>16</v>
      </c>
      <c r="N89" s="35">
        <v>0</v>
      </c>
      <c r="O89" s="35">
        <v>1</v>
      </c>
      <c r="P89" s="35">
        <v>0.314</v>
      </c>
      <c r="Q89" s="35">
        <v>0.26100000000000001</v>
      </c>
      <c r="R89" s="35">
        <v>0.216</v>
      </c>
      <c r="S89" s="35">
        <v>1</v>
      </c>
      <c r="T89" s="35">
        <v>1</v>
      </c>
      <c r="U89" s="35">
        <v>0.57499999999999996</v>
      </c>
    </row>
    <row r="90" spans="1:42" x14ac:dyDescent="0.15">
      <c r="A90" s="43" t="s">
        <v>92</v>
      </c>
      <c r="B90" s="43">
        <v>2017</v>
      </c>
      <c r="C90" s="43" t="s">
        <v>35</v>
      </c>
      <c r="D90" s="43">
        <v>25</v>
      </c>
      <c r="E90" s="43">
        <v>87</v>
      </c>
      <c r="F90" s="43">
        <v>12</v>
      </c>
      <c r="G90" s="43">
        <v>20</v>
      </c>
      <c r="H90" s="43">
        <v>4</v>
      </c>
      <c r="I90" s="43">
        <v>0</v>
      </c>
      <c r="J90" s="43">
        <v>0</v>
      </c>
      <c r="K90" s="43">
        <v>15</v>
      </c>
      <c r="L90" s="43">
        <v>15</v>
      </c>
      <c r="M90" s="43">
        <v>15</v>
      </c>
      <c r="N90" s="43">
        <v>0</v>
      </c>
      <c r="O90" s="43">
        <v>5</v>
      </c>
      <c r="P90" s="44">
        <v>0.37383177570093457</v>
      </c>
      <c r="Q90" s="44">
        <v>0.27586206896551724</v>
      </c>
      <c r="R90" s="44">
        <v>0.22988505747126436</v>
      </c>
      <c r="S90" s="43">
        <v>0</v>
      </c>
      <c r="T90" s="43">
        <v>2</v>
      </c>
      <c r="U90" s="45">
        <v>0.50574712643678166</v>
      </c>
    </row>
    <row r="91" spans="1:42" ht="15" customHeight="1" x14ac:dyDescent="0.15">
      <c r="A91" s="29" t="s">
        <v>134</v>
      </c>
      <c r="B91" s="29">
        <v>2016</v>
      </c>
      <c r="C91" s="29" t="s">
        <v>24</v>
      </c>
      <c r="D91" s="29">
        <v>28</v>
      </c>
      <c r="E91" s="29">
        <v>86</v>
      </c>
      <c r="F91" s="29">
        <v>17</v>
      </c>
      <c r="G91" s="29">
        <v>33</v>
      </c>
      <c r="H91" s="29">
        <v>2</v>
      </c>
      <c r="I91" s="29">
        <v>1</v>
      </c>
      <c r="J91" s="29">
        <v>0</v>
      </c>
      <c r="K91" s="29">
        <v>7</v>
      </c>
      <c r="L91" s="29">
        <v>9</v>
      </c>
      <c r="M91" s="29">
        <v>11</v>
      </c>
      <c r="N91" s="29">
        <v>0</v>
      </c>
      <c r="O91" s="29">
        <v>1</v>
      </c>
      <c r="P91" s="29">
        <v>0.44800000000000001</v>
      </c>
      <c r="Q91" s="29">
        <v>0.43</v>
      </c>
      <c r="R91" s="29">
        <v>0.38400000000000001</v>
      </c>
      <c r="S91" s="29">
        <v>0</v>
      </c>
      <c r="T91" s="29">
        <v>1</v>
      </c>
      <c r="U91" s="29">
        <v>0.878</v>
      </c>
    </row>
    <row r="92" spans="1:42" ht="12" x14ac:dyDescent="0.15">
      <c r="A92" s="27" t="s">
        <v>43</v>
      </c>
      <c r="B92" s="28">
        <v>2009</v>
      </c>
      <c r="C92" s="28" t="s">
        <v>7</v>
      </c>
      <c r="D92" s="28">
        <v>28</v>
      </c>
      <c r="E92" s="28">
        <v>86</v>
      </c>
      <c r="F92" s="28">
        <v>19</v>
      </c>
      <c r="G92" s="28">
        <v>31</v>
      </c>
      <c r="H92" s="28">
        <v>0</v>
      </c>
      <c r="I92" s="28">
        <v>1</v>
      </c>
      <c r="J92" s="28">
        <v>1</v>
      </c>
      <c r="K92" s="28">
        <v>9</v>
      </c>
      <c r="L92" s="28">
        <v>19</v>
      </c>
      <c r="M92" s="28">
        <v>3</v>
      </c>
      <c r="N92" s="28">
        <v>1</v>
      </c>
      <c r="O92" s="28">
        <v>3</v>
      </c>
      <c r="P92" s="34">
        <v>0.49099999999999999</v>
      </c>
      <c r="Q92" s="34">
        <v>0.442</v>
      </c>
      <c r="R92" s="34">
        <v>0.36</v>
      </c>
      <c r="S92" s="28">
        <v>0</v>
      </c>
      <c r="T92" s="28">
        <v>4</v>
      </c>
      <c r="U92" s="34">
        <v>0.49099999999999999</v>
      </c>
    </row>
    <row r="93" spans="1:42" x14ac:dyDescent="0.15">
      <c r="A93" s="29" t="s">
        <v>77</v>
      </c>
      <c r="B93" s="29">
        <v>2015</v>
      </c>
      <c r="C93" s="29" t="s">
        <v>107</v>
      </c>
      <c r="D93" s="35">
        <v>26</v>
      </c>
      <c r="E93" s="35">
        <v>86</v>
      </c>
      <c r="F93" s="35">
        <v>17</v>
      </c>
      <c r="G93" s="35">
        <v>26</v>
      </c>
      <c r="H93" s="35">
        <v>5</v>
      </c>
      <c r="I93" s="35">
        <v>0</v>
      </c>
      <c r="J93" s="35">
        <v>2</v>
      </c>
      <c r="K93" s="35">
        <v>25</v>
      </c>
      <c r="L93" s="57">
        <v>23</v>
      </c>
      <c r="M93" s="35">
        <v>5</v>
      </c>
      <c r="N93" s="35">
        <v>0</v>
      </c>
      <c r="O93" s="35">
        <v>0</v>
      </c>
      <c r="P93" s="35">
        <v>0.441</v>
      </c>
      <c r="Q93" s="35">
        <v>0.43</v>
      </c>
      <c r="R93" s="35">
        <v>0.30199999999999999</v>
      </c>
      <c r="S93" s="35">
        <v>2</v>
      </c>
      <c r="T93" s="35">
        <v>0</v>
      </c>
      <c r="U93" s="35">
        <v>0.872</v>
      </c>
    </row>
    <row r="94" spans="1:42" ht="12" x14ac:dyDescent="0.15">
      <c r="A94" s="27" t="s">
        <v>43</v>
      </c>
      <c r="B94" s="28">
        <v>2011</v>
      </c>
      <c r="C94" s="28" t="s">
        <v>74</v>
      </c>
      <c r="D94" s="32">
        <v>29</v>
      </c>
      <c r="E94" s="32">
        <v>85</v>
      </c>
      <c r="F94" s="32">
        <v>21</v>
      </c>
      <c r="G94" s="32">
        <v>24</v>
      </c>
      <c r="H94" s="32">
        <v>1</v>
      </c>
      <c r="I94" s="32">
        <v>0</v>
      </c>
      <c r="J94" s="32">
        <v>0</v>
      </c>
      <c r="K94" s="32">
        <v>13</v>
      </c>
      <c r="L94" s="32">
        <v>19</v>
      </c>
      <c r="M94" s="32">
        <v>8</v>
      </c>
      <c r="N94" s="32">
        <v>0</v>
      </c>
      <c r="O94" s="32">
        <v>3</v>
      </c>
      <c r="P94" s="33">
        <v>0.43</v>
      </c>
      <c r="Q94" s="33">
        <v>0.29399999999999998</v>
      </c>
      <c r="R94" s="33">
        <v>0.28199999999999997</v>
      </c>
      <c r="S94" s="32">
        <v>0</v>
      </c>
      <c r="T94" s="32">
        <v>5</v>
      </c>
      <c r="U94" s="33">
        <v>0.72399999999999998</v>
      </c>
      <c r="V94" s="37"/>
    </row>
    <row r="95" spans="1:42" x14ac:dyDescent="0.15">
      <c r="A95" s="35" t="s">
        <v>127</v>
      </c>
      <c r="B95" s="35">
        <v>2019</v>
      </c>
      <c r="C95" s="35" t="s">
        <v>128</v>
      </c>
      <c r="D95" s="35">
        <v>26</v>
      </c>
      <c r="E95" s="35">
        <v>85</v>
      </c>
      <c r="F95" s="35">
        <v>14</v>
      </c>
      <c r="G95" s="35">
        <v>24</v>
      </c>
      <c r="H95" s="35">
        <v>3</v>
      </c>
      <c r="I95" s="35">
        <v>0</v>
      </c>
      <c r="J95" s="35">
        <v>0</v>
      </c>
      <c r="K95" s="35">
        <v>8</v>
      </c>
      <c r="L95" s="35">
        <v>5</v>
      </c>
      <c r="M95" s="35">
        <v>13</v>
      </c>
      <c r="N95" s="35">
        <v>3</v>
      </c>
      <c r="O95" s="35">
        <v>5</v>
      </c>
      <c r="P95" s="36">
        <v>0.35399999999999998</v>
      </c>
      <c r="Q95" s="36">
        <v>0.318</v>
      </c>
      <c r="R95" s="36">
        <v>0.28199999999999997</v>
      </c>
      <c r="S95" s="35">
        <v>1</v>
      </c>
      <c r="T95" s="35">
        <v>1</v>
      </c>
      <c r="U95" s="36">
        <v>0.67200000000000004</v>
      </c>
      <c r="V95" s="38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</row>
    <row r="96" spans="1:42" x14ac:dyDescent="0.15">
      <c r="A96" s="29" t="s">
        <v>114</v>
      </c>
      <c r="B96" s="29">
        <v>2020</v>
      </c>
      <c r="C96" s="29" t="s">
        <v>159</v>
      </c>
      <c r="D96" s="29">
        <v>23</v>
      </c>
      <c r="E96" s="29">
        <v>85</v>
      </c>
      <c r="F96" s="29">
        <v>13</v>
      </c>
      <c r="G96" s="29">
        <v>24</v>
      </c>
      <c r="H96" s="29">
        <v>5</v>
      </c>
      <c r="I96" s="29">
        <v>0</v>
      </c>
      <c r="J96" s="29">
        <v>1</v>
      </c>
      <c r="K96" s="29">
        <v>21</v>
      </c>
      <c r="L96" s="29">
        <v>12</v>
      </c>
      <c r="M96" s="29">
        <v>10</v>
      </c>
      <c r="N96" s="29">
        <v>1</v>
      </c>
      <c r="O96" s="29">
        <v>2</v>
      </c>
      <c r="P96" s="42">
        <v>0.38</v>
      </c>
      <c r="Q96" s="42">
        <v>0.376</v>
      </c>
      <c r="R96" s="42">
        <v>0.28199999999999997</v>
      </c>
      <c r="S96" s="29">
        <v>1</v>
      </c>
      <c r="T96" s="29">
        <v>0</v>
      </c>
      <c r="U96" s="42">
        <v>0.75600000000000001</v>
      </c>
      <c r="V96" s="37"/>
    </row>
    <row r="97" spans="1:42" x14ac:dyDescent="0.15">
      <c r="A97" s="35" t="s">
        <v>61</v>
      </c>
      <c r="B97" s="35">
        <v>2013</v>
      </c>
      <c r="C97" s="35" t="s">
        <v>89</v>
      </c>
      <c r="D97" s="35">
        <v>25</v>
      </c>
      <c r="E97" s="35">
        <v>84</v>
      </c>
      <c r="F97" s="35">
        <v>18</v>
      </c>
      <c r="G97" s="35">
        <v>14</v>
      </c>
      <c r="H97" s="35">
        <v>3</v>
      </c>
      <c r="I97" s="35">
        <v>0</v>
      </c>
      <c r="J97" s="35">
        <v>0</v>
      </c>
      <c r="K97" s="35">
        <v>6</v>
      </c>
      <c r="L97" s="35">
        <v>10</v>
      </c>
      <c r="M97" s="35">
        <v>10</v>
      </c>
      <c r="N97" s="35">
        <v>0</v>
      </c>
      <c r="O97" s="35">
        <v>0</v>
      </c>
      <c r="P97" s="35">
        <v>0.253</v>
      </c>
      <c r="Q97" s="35">
        <v>0.20200000000000001</v>
      </c>
      <c r="R97" s="35">
        <v>0.16700000000000001</v>
      </c>
      <c r="S97" s="35">
        <v>1</v>
      </c>
      <c r="T97" s="35">
        <v>3</v>
      </c>
      <c r="U97" s="35">
        <v>0.253</v>
      </c>
    </row>
    <row r="98" spans="1:42" x14ac:dyDescent="0.15">
      <c r="A98" s="29" t="s">
        <v>120</v>
      </c>
      <c r="B98" s="29">
        <v>2020</v>
      </c>
      <c r="C98" s="29" t="s">
        <v>51</v>
      </c>
      <c r="D98" s="29">
        <v>24</v>
      </c>
      <c r="E98" s="29">
        <v>84</v>
      </c>
      <c r="F98" s="29">
        <v>11</v>
      </c>
      <c r="G98" s="29">
        <v>22</v>
      </c>
      <c r="H98" s="29">
        <v>5</v>
      </c>
      <c r="I98" s="29">
        <v>0</v>
      </c>
      <c r="J98" s="29">
        <v>1</v>
      </c>
      <c r="K98" s="29">
        <v>19</v>
      </c>
      <c r="L98" s="29">
        <v>12</v>
      </c>
      <c r="M98" s="29">
        <v>14</v>
      </c>
      <c r="N98" s="29">
        <v>0</v>
      </c>
      <c r="O98" s="29">
        <v>0</v>
      </c>
      <c r="P98" s="42">
        <v>0.34699999999999998</v>
      </c>
      <c r="Q98" s="42">
        <v>0.35699999999999998</v>
      </c>
      <c r="R98" s="42">
        <v>0.26200000000000001</v>
      </c>
      <c r="S98" s="29">
        <v>2</v>
      </c>
      <c r="T98" s="29">
        <v>2</v>
      </c>
      <c r="U98" s="42">
        <v>0.70399999999999996</v>
      </c>
    </row>
    <row r="99" spans="1:42" x14ac:dyDescent="0.15">
      <c r="A99" s="29" t="s">
        <v>45</v>
      </c>
      <c r="B99" s="29">
        <v>2016</v>
      </c>
      <c r="C99" s="29" t="s">
        <v>30</v>
      </c>
      <c r="D99" s="29">
        <v>31</v>
      </c>
      <c r="E99" s="29">
        <v>82</v>
      </c>
      <c r="F99" s="29">
        <v>15</v>
      </c>
      <c r="G99" s="29">
        <v>17</v>
      </c>
      <c r="H99" s="29">
        <v>1</v>
      </c>
      <c r="I99" s="29">
        <v>0</v>
      </c>
      <c r="J99" s="29">
        <v>0</v>
      </c>
      <c r="K99" s="29">
        <v>7</v>
      </c>
      <c r="L99" s="29">
        <v>8</v>
      </c>
      <c r="M99" s="29">
        <v>9</v>
      </c>
      <c r="N99" s="29">
        <v>0</v>
      </c>
      <c r="O99" s="55">
        <v>11</v>
      </c>
      <c r="P99" s="29">
        <v>0.35599999999999998</v>
      </c>
      <c r="Q99" s="29">
        <v>0.22</v>
      </c>
      <c r="R99" s="29">
        <v>0.20699999999999999</v>
      </c>
      <c r="S99" s="29">
        <v>0</v>
      </c>
      <c r="T99" s="29">
        <v>4</v>
      </c>
      <c r="U99" s="29">
        <v>0.57599999999999996</v>
      </c>
    </row>
    <row r="100" spans="1:42" x14ac:dyDescent="0.15">
      <c r="A100" s="35" t="s">
        <v>48</v>
      </c>
      <c r="B100" s="35">
        <v>2014</v>
      </c>
      <c r="C100" s="35" t="s">
        <v>30</v>
      </c>
      <c r="D100" s="35">
        <v>26</v>
      </c>
      <c r="E100" s="35">
        <v>82</v>
      </c>
      <c r="F100" s="35">
        <v>24</v>
      </c>
      <c r="G100" s="35">
        <v>22</v>
      </c>
      <c r="H100" s="35">
        <v>2</v>
      </c>
      <c r="I100" s="35">
        <v>0</v>
      </c>
      <c r="J100" s="35">
        <v>0</v>
      </c>
      <c r="K100" s="35">
        <v>7</v>
      </c>
      <c r="L100" s="35">
        <v>7</v>
      </c>
      <c r="M100" s="35">
        <v>11</v>
      </c>
      <c r="N100" s="35">
        <v>0</v>
      </c>
      <c r="O100" s="35">
        <v>8</v>
      </c>
      <c r="P100" s="35">
        <v>0.374</v>
      </c>
      <c r="Q100" s="35">
        <v>0.29299999999999998</v>
      </c>
      <c r="R100" s="35">
        <v>0.26800000000000002</v>
      </c>
      <c r="S100" s="35">
        <v>2</v>
      </c>
      <c r="T100" s="35">
        <v>2</v>
      </c>
      <c r="U100" s="35">
        <v>0.66600000000000004</v>
      </c>
    </row>
    <row r="101" spans="1:42" ht="12" x14ac:dyDescent="0.15">
      <c r="A101" s="27" t="s">
        <v>32</v>
      </c>
      <c r="B101" s="28">
        <v>2011</v>
      </c>
      <c r="C101" s="28" t="s">
        <v>73</v>
      </c>
      <c r="D101" s="32">
        <v>29</v>
      </c>
      <c r="E101" s="32">
        <v>81</v>
      </c>
      <c r="F101" s="32">
        <v>15</v>
      </c>
      <c r="G101" s="32">
        <v>22</v>
      </c>
      <c r="H101" s="32">
        <v>0</v>
      </c>
      <c r="I101" s="32">
        <v>0</v>
      </c>
      <c r="J101" s="32">
        <v>0</v>
      </c>
      <c r="K101" s="32">
        <v>9</v>
      </c>
      <c r="L101" s="32">
        <v>19</v>
      </c>
      <c r="M101" s="32">
        <v>10</v>
      </c>
      <c r="N101" s="32">
        <v>0</v>
      </c>
      <c r="O101" s="32">
        <v>3</v>
      </c>
      <c r="P101" s="33">
        <v>0.42299999999999999</v>
      </c>
      <c r="Q101" s="33">
        <v>0.27200000000000002</v>
      </c>
      <c r="R101" s="33">
        <v>0.27200000000000002</v>
      </c>
      <c r="S101" s="32">
        <v>1</v>
      </c>
      <c r="T101" s="32">
        <v>6</v>
      </c>
      <c r="U101" s="33">
        <v>0.69499999999999995</v>
      </c>
    </row>
    <row r="102" spans="1:42" x14ac:dyDescent="0.15">
      <c r="A102" s="43" t="s">
        <v>32</v>
      </c>
      <c r="B102" s="43">
        <v>2017</v>
      </c>
      <c r="C102" s="43" t="s">
        <v>24</v>
      </c>
      <c r="D102" s="43">
        <v>29</v>
      </c>
      <c r="E102" s="43">
        <v>81</v>
      </c>
      <c r="F102" s="43">
        <v>13</v>
      </c>
      <c r="G102" s="43">
        <v>22</v>
      </c>
      <c r="H102" s="43">
        <v>0</v>
      </c>
      <c r="I102" s="43">
        <v>0</v>
      </c>
      <c r="J102" s="43">
        <v>0</v>
      </c>
      <c r="K102" s="43">
        <v>14</v>
      </c>
      <c r="L102" s="43">
        <v>18</v>
      </c>
      <c r="M102" s="43">
        <v>13</v>
      </c>
      <c r="N102" s="43">
        <v>1</v>
      </c>
      <c r="O102" s="43">
        <v>5</v>
      </c>
      <c r="P102" s="44">
        <v>0.42452830188679247</v>
      </c>
      <c r="Q102" s="44">
        <v>0.27160493827160492</v>
      </c>
      <c r="R102" s="44">
        <v>0.27160493827160492</v>
      </c>
      <c r="S102" s="43">
        <v>2</v>
      </c>
      <c r="T102" s="43">
        <v>2</v>
      </c>
      <c r="U102" s="45">
        <v>0.54320987654320985</v>
      </c>
    </row>
    <row r="103" spans="1:42" x14ac:dyDescent="0.15">
      <c r="A103" s="35" t="s">
        <v>77</v>
      </c>
      <c r="B103" s="35">
        <v>2019</v>
      </c>
      <c r="C103" s="35" t="s">
        <v>124</v>
      </c>
      <c r="D103" s="35">
        <v>24</v>
      </c>
      <c r="E103" s="35">
        <v>81</v>
      </c>
      <c r="F103" s="35">
        <v>11</v>
      </c>
      <c r="G103" s="35">
        <v>20</v>
      </c>
      <c r="H103" s="35">
        <v>3</v>
      </c>
      <c r="I103" s="35">
        <v>0</v>
      </c>
      <c r="J103" s="35">
        <v>0</v>
      </c>
      <c r="K103" s="35">
        <v>9</v>
      </c>
      <c r="L103" s="35">
        <v>12</v>
      </c>
      <c r="M103" s="35">
        <v>16</v>
      </c>
      <c r="N103" s="35">
        <v>1</v>
      </c>
      <c r="O103" s="35">
        <v>0</v>
      </c>
      <c r="P103" s="36">
        <v>0.34399999999999997</v>
      </c>
      <c r="Q103" s="36">
        <v>0.28399999999999997</v>
      </c>
      <c r="R103" s="36">
        <v>0.247</v>
      </c>
      <c r="S103" s="35">
        <v>0</v>
      </c>
      <c r="T103" s="35">
        <v>1</v>
      </c>
      <c r="U103" s="36">
        <v>0.628</v>
      </c>
    </row>
    <row r="104" spans="1:42" x14ac:dyDescent="0.15">
      <c r="A104" s="43" t="s">
        <v>45</v>
      </c>
      <c r="B104" s="43">
        <v>2017</v>
      </c>
      <c r="C104" s="43" t="s">
        <v>30</v>
      </c>
      <c r="D104" s="43">
        <v>23</v>
      </c>
      <c r="E104" s="43">
        <v>79</v>
      </c>
      <c r="F104" s="43">
        <v>8</v>
      </c>
      <c r="G104" s="43">
        <v>23</v>
      </c>
      <c r="H104" s="43">
        <v>2</v>
      </c>
      <c r="I104" s="43">
        <v>0</v>
      </c>
      <c r="J104" s="43">
        <v>0</v>
      </c>
      <c r="K104" s="43">
        <v>8</v>
      </c>
      <c r="L104" s="43">
        <v>4</v>
      </c>
      <c r="M104" s="43">
        <v>5</v>
      </c>
      <c r="N104" s="43">
        <v>1</v>
      </c>
      <c r="O104" s="43">
        <v>3</v>
      </c>
      <c r="P104" s="44">
        <v>0.34482758620689657</v>
      </c>
      <c r="Q104" s="44">
        <v>0.31645569620253167</v>
      </c>
      <c r="R104" s="44">
        <v>0.29113924050632911</v>
      </c>
      <c r="S104" s="43">
        <v>1</v>
      </c>
      <c r="T104" s="43">
        <v>2</v>
      </c>
      <c r="U104" s="45">
        <v>0.60759493670886078</v>
      </c>
    </row>
    <row r="105" spans="1:42" ht="15" customHeight="1" x14ac:dyDescent="0.15">
      <c r="A105" s="35" t="s">
        <v>61</v>
      </c>
      <c r="B105" s="35">
        <v>2018</v>
      </c>
      <c r="C105" s="35" t="s">
        <v>7</v>
      </c>
      <c r="D105" s="35">
        <v>25</v>
      </c>
      <c r="E105" s="35">
        <v>78</v>
      </c>
      <c r="F105" s="35">
        <v>10</v>
      </c>
      <c r="G105" s="35">
        <v>25</v>
      </c>
      <c r="H105" s="35">
        <v>2</v>
      </c>
      <c r="I105" s="35">
        <v>0</v>
      </c>
      <c r="J105" s="35">
        <v>0</v>
      </c>
      <c r="K105" s="35">
        <v>13</v>
      </c>
      <c r="L105" s="35">
        <v>3</v>
      </c>
      <c r="M105" s="35">
        <v>8</v>
      </c>
      <c r="N105" s="35">
        <v>0</v>
      </c>
      <c r="O105" s="35">
        <v>0</v>
      </c>
      <c r="P105" s="35">
        <v>0.34100000000000003</v>
      </c>
      <c r="Q105" s="35">
        <v>0.34599999999999997</v>
      </c>
      <c r="R105" s="35">
        <v>0.32100000000000001</v>
      </c>
      <c r="S105" s="35">
        <v>1</v>
      </c>
      <c r="T105" s="57">
        <v>10</v>
      </c>
      <c r="U105" s="35">
        <v>0.68799999999999994</v>
      </c>
    </row>
    <row r="106" spans="1:42" ht="14" customHeight="1" x14ac:dyDescent="0.15">
      <c r="A106" s="29" t="s">
        <v>97</v>
      </c>
      <c r="B106" s="29">
        <v>2013</v>
      </c>
      <c r="C106" s="29" t="s">
        <v>41</v>
      </c>
      <c r="D106" s="29">
        <v>25</v>
      </c>
      <c r="E106" s="29">
        <v>77</v>
      </c>
      <c r="F106" s="29">
        <v>18</v>
      </c>
      <c r="G106" s="29">
        <v>23</v>
      </c>
      <c r="H106" s="29">
        <v>5</v>
      </c>
      <c r="I106" s="29">
        <v>2</v>
      </c>
      <c r="J106" s="29">
        <v>3</v>
      </c>
      <c r="K106" s="29">
        <v>17</v>
      </c>
      <c r="L106" s="29">
        <v>14</v>
      </c>
      <c r="M106" s="29">
        <v>14</v>
      </c>
      <c r="N106" s="29">
        <v>2</v>
      </c>
      <c r="O106" s="29">
        <v>2</v>
      </c>
      <c r="P106" s="29">
        <v>0.41499999999999998</v>
      </c>
      <c r="Q106" s="29">
        <v>0.53200000000000003</v>
      </c>
      <c r="R106" s="29">
        <v>0.29899999999999999</v>
      </c>
      <c r="S106" s="29">
        <v>1</v>
      </c>
      <c r="T106" s="29">
        <v>3</v>
      </c>
      <c r="U106" s="29">
        <v>0.41499999999999998</v>
      </c>
      <c r="V106" s="37"/>
    </row>
    <row r="107" spans="1:42" x14ac:dyDescent="0.15">
      <c r="A107" s="35" t="s">
        <v>50</v>
      </c>
      <c r="B107" s="35">
        <v>2018</v>
      </c>
      <c r="C107" s="35" t="s">
        <v>51</v>
      </c>
      <c r="D107" s="35">
        <v>24</v>
      </c>
      <c r="E107" s="35">
        <v>77</v>
      </c>
      <c r="F107" s="35">
        <v>13</v>
      </c>
      <c r="G107" s="35">
        <v>22</v>
      </c>
      <c r="H107" s="35">
        <v>2</v>
      </c>
      <c r="I107" s="35">
        <v>0</v>
      </c>
      <c r="J107" s="35">
        <v>0</v>
      </c>
      <c r="K107" s="35">
        <v>11</v>
      </c>
      <c r="L107" s="35">
        <v>8</v>
      </c>
      <c r="M107" s="35">
        <v>7</v>
      </c>
      <c r="N107" s="35">
        <v>0</v>
      </c>
      <c r="O107" s="35">
        <v>5</v>
      </c>
      <c r="P107" s="35">
        <v>0.38900000000000001</v>
      </c>
      <c r="Q107" s="35">
        <v>0.312</v>
      </c>
      <c r="R107" s="35">
        <v>0.28599999999999998</v>
      </c>
      <c r="S107" s="35">
        <v>0</v>
      </c>
      <c r="T107" s="35">
        <v>2</v>
      </c>
      <c r="U107" s="35">
        <v>0.70099999999999996</v>
      </c>
    </row>
    <row r="108" spans="1:42" s="29" customFormat="1" x14ac:dyDescent="0.15">
      <c r="A108" s="35" t="s">
        <v>85</v>
      </c>
      <c r="B108" s="35">
        <v>2013</v>
      </c>
      <c r="C108" s="35" t="s">
        <v>24</v>
      </c>
      <c r="D108" s="35">
        <v>17</v>
      </c>
      <c r="E108" s="35">
        <v>77</v>
      </c>
      <c r="F108" s="35">
        <v>17</v>
      </c>
      <c r="G108" s="35">
        <v>37</v>
      </c>
      <c r="H108" s="35">
        <v>3</v>
      </c>
      <c r="I108" s="35">
        <v>0</v>
      </c>
      <c r="J108" s="35">
        <v>1</v>
      </c>
      <c r="K108" s="35">
        <v>16</v>
      </c>
      <c r="L108" s="35">
        <v>3</v>
      </c>
      <c r="M108" s="35">
        <v>0</v>
      </c>
      <c r="N108" s="35">
        <v>10</v>
      </c>
      <c r="O108" s="35">
        <v>1</v>
      </c>
      <c r="P108" s="35">
        <v>0.50600000000000001</v>
      </c>
      <c r="Q108" s="35">
        <v>0.55800000000000005</v>
      </c>
      <c r="R108" s="35">
        <v>0.48099999999999998</v>
      </c>
      <c r="S108" s="35">
        <v>0</v>
      </c>
      <c r="T108" s="35">
        <v>1</v>
      </c>
      <c r="U108" s="35">
        <v>0.50600000000000001</v>
      </c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</row>
    <row r="109" spans="1:42" s="29" customFormat="1" x14ac:dyDescent="0.15">
      <c r="A109" s="29" t="s">
        <v>98</v>
      </c>
      <c r="B109" s="29">
        <v>2016</v>
      </c>
      <c r="C109" s="29" t="s">
        <v>28</v>
      </c>
      <c r="D109" s="29">
        <v>26</v>
      </c>
      <c r="E109" s="29">
        <v>76</v>
      </c>
      <c r="F109" s="29">
        <v>11</v>
      </c>
      <c r="G109" s="29">
        <v>14</v>
      </c>
      <c r="H109" s="29">
        <v>2</v>
      </c>
      <c r="I109" s="29">
        <v>0</v>
      </c>
      <c r="J109" s="29">
        <v>0</v>
      </c>
      <c r="K109" s="29">
        <v>8</v>
      </c>
      <c r="L109" s="29">
        <v>4</v>
      </c>
      <c r="M109" s="29">
        <v>12</v>
      </c>
      <c r="N109" s="29">
        <v>1</v>
      </c>
      <c r="O109" s="29">
        <v>6</v>
      </c>
      <c r="P109" s="29">
        <v>0.27900000000000003</v>
      </c>
      <c r="Q109" s="29">
        <v>0.21099999999999999</v>
      </c>
      <c r="R109" s="29">
        <v>0.184</v>
      </c>
      <c r="S109" s="29">
        <v>0</v>
      </c>
      <c r="T109" s="29">
        <v>0</v>
      </c>
      <c r="U109" s="29">
        <v>0.49</v>
      </c>
    </row>
    <row r="110" spans="1:42" s="29" customFormat="1" x14ac:dyDescent="0.15">
      <c r="A110" s="35" t="s">
        <v>45</v>
      </c>
      <c r="B110" s="35">
        <v>2015</v>
      </c>
      <c r="C110" s="35" t="s">
        <v>41</v>
      </c>
      <c r="D110" s="35">
        <v>23</v>
      </c>
      <c r="E110" s="35">
        <v>72</v>
      </c>
      <c r="F110" s="35">
        <v>9</v>
      </c>
      <c r="G110" s="35">
        <v>18</v>
      </c>
      <c r="H110" s="35">
        <v>1</v>
      </c>
      <c r="I110" s="35">
        <v>0</v>
      </c>
      <c r="J110" s="35">
        <v>0</v>
      </c>
      <c r="K110" s="35">
        <v>8</v>
      </c>
      <c r="L110" s="35">
        <v>7</v>
      </c>
      <c r="M110" s="35">
        <v>8</v>
      </c>
      <c r="N110" s="35">
        <v>0</v>
      </c>
      <c r="O110" s="35">
        <v>4</v>
      </c>
      <c r="P110" s="35">
        <v>0.34899999999999998</v>
      </c>
      <c r="Q110" s="35">
        <v>0.26400000000000001</v>
      </c>
      <c r="R110" s="35">
        <v>0.25</v>
      </c>
      <c r="S110" s="35">
        <v>0</v>
      </c>
      <c r="T110" s="35">
        <v>1</v>
      </c>
      <c r="U110" s="35">
        <v>0.61299999999999999</v>
      </c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</row>
    <row r="111" spans="1:42" s="29" customFormat="1" x14ac:dyDescent="0.15">
      <c r="A111" s="29" t="s">
        <v>76</v>
      </c>
      <c r="B111" s="29">
        <v>2016</v>
      </c>
      <c r="C111" s="29" t="s">
        <v>24</v>
      </c>
      <c r="D111" s="29">
        <v>23</v>
      </c>
      <c r="E111" s="29">
        <v>71</v>
      </c>
      <c r="F111" s="29">
        <v>18</v>
      </c>
      <c r="G111" s="29">
        <v>15</v>
      </c>
      <c r="H111" s="29">
        <v>5</v>
      </c>
      <c r="I111" s="29">
        <v>0</v>
      </c>
      <c r="J111" s="29">
        <v>0</v>
      </c>
      <c r="K111" s="29">
        <v>13</v>
      </c>
      <c r="L111" s="29">
        <v>20</v>
      </c>
      <c r="M111" s="29">
        <v>18</v>
      </c>
      <c r="N111" s="29">
        <v>1</v>
      </c>
      <c r="O111" s="29">
        <v>0</v>
      </c>
      <c r="P111" s="29">
        <v>0.38</v>
      </c>
      <c r="Q111" s="29">
        <v>0.28199999999999997</v>
      </c>
      <c r="R111" s="29">
        <v>0.21099999999999999</v>
      </c>
      <c r="S111" s="29">
        <v>1</v>
      </c>
      <c r="T111" s="29">
        <v>2</v>
      </c>
      <c r="U111" s="29">
        <v>0.66200000000000003</v>
      </c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</row>
    <row r="112" spans="1:42" s="29" customFormat="1" ht="15" customHeight="1" x14ac:dyDescent="0.15">
      <c r="A112" s="27" t="s">
        <v>77</v>
      </c>
      <c r="B112" s="28">
        <v>2012</v>
      </c>
      <c r="C112" s="28" t="s">
        <v>30</v>
      </c>
      <c r="D112" s="29">
        <v>22</v>
      </c>
      <c r="E112" s="29">
        <v>71</v>
      </c>
      <c r="F112" s="29">
        <v>9</v>
      </c>
      <c r="G112" s="29">
        <v>19</v>
      </c>
      <c r="H112" s="29">
        <v>7</v>
      </c>
      <c r="I112" s="29">
        <v>0</v>
      </c>
      <c r="J112" s="29">
        <v>2</v>
      </c>
      <c r="K112" s="29">
        <v>17</v>
      </c>
      <c r="L112" s="29">
        <v>17</v>
      </c>
      <c r="M112" s="29">
        <v>11</v>
      </c>
      <c r="N112" s="29">
        <v>0</v>
      </c>
      <c r="O112" s="29">
        <v>1</v>
      </c>
      <c r="P112" s="30">
        <v>0.41599999999999998</v>
      </c>
      <c r="Q112" s="30">
        <v>0.45100000000000001</v>
      </c>
      <c r="R112" s="30">
        <v>0.26800000000000002</v>
      </c>
      <c r="S112" s="29">
        <v>0</v>
      </c>
      <c r="T112" s="29">
        <v>0</v>
      </c>
      <c r="U112" s="30">
        <v>0.86599999999999999</v>
      </c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</row>
    <row r="113" spans="1:42" s="29" customFormat="1" x14ac:dyDescent="0.15">
      <c r="A113" s="35" t="s">
        <v>32</v>
      </c>
      <c r="B113" s="35">
        <v>2014</v>
      </c>
      <c r="C113" s="35" t="s">
        <v>24</v>
      </c>
      <c r="D113" s="35">
        <v>24</v>
      </c>
      <c r="E113" s="35">
        <v>69</v>
      </c>
      <c r="F113" s="35">
        <v>16</v>
      </c>
      <c r="G113" s="35">
        <v>20</v>
      </c>
      <c r="H113" s="35">
        <v>3</v>
      </c>
      <c r="I113" s="35">
        <v>1</v>
      </c>
      <c r="J113" s="35">
        <v>0</v>
      </c>
      <c r="K113" s="35">
        <v>11</v>
      </c>
      <c r="L113" s="35">
        <v>16</v>
      </c>
      <c r="M113" s="35">
        <v>11</v>
      </c>
      <c r="N113" s="35">
        <v>1</v>
      </c>
      <c r="O113" s="35">
        <v>0</v>
      </c>
      <c r="P113" s="35">
        <v>0.42399999999999999</v>
      </c>
      <c r="Q113" s="35">
        <v>0.36199999999999999</v>
      </c>
      <c r="R113" s="35">
        <v>0.28999999999999998</v>
      </c>
      <c r="S113" s="35">
        <v>0</v>
      </c>
      <c r="T113" s="35">
        <v>0</v>
      </c>
      <c r="U113" s="35">
        <v>0.78600000000000003</v>
      </c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</row>
    <row r="114" spans="1:42" s="29" customFormat="1" ht="12" x14ac:dyDescent="0.15">
      <c r="A114" s="27" t="s">
        <v>98</v>
      </c>
      <c r="B114" s="28">
        <v>2015</v>
      </c>
      <c r="C114" s="28" t="s">
        <v>30</v>
      </c>
      <c r="D114" s="35">
        <v>24</v>
      </c>
      <c r="E114" s="35">
        <v>69</v>
      </c>
      <c r="F114" s="35">
        <v>13</v>
      </c>
      <c r="G114" s="35">
        <v>17</v>
      </c>
      <c r="H114" s="35">
        <v>2</v>
      </c>
      <c r="I114" s="35">
        <v>0</v>
      </c>
      <c r="J114" s="35">
        <v>0</v>
      </c>
      <c r="K114" s="35">
        <v>8</v>
      </c>
      <c r="L114" s="35">
        <v>12</v>
      </c>
      <c r="M114" s="35">
        <v>12</v>
      </c>
      <c r="N114" s="35">
        <v>1</v>
      </c>
      <c r="O114" s="35">
        <v>6</v>
      </c>
      <c r="P114" s="35">
        <v>0.40200000000000002</v>
      </c>
      <c r="Q114" s="35">
        <v>0.27500000000000002</v>
      </c>
      <c r="R114" s="35">
        <v>0.246</v>
      </c>
      <c r="S114" s="35">
        <v>0</v>
      </c>
      <c r="T114" s="35">
        <v>1</v>
      </c>
      <c r="U114" s="35">
        <v>0.67800000000000005</v>
      </c>
      <c r="V114" s="37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</row>
    <row r="115" spans="1:42" s="29" customFormat="1" x14ac:dyDescent="0.15">
      <c r="A115" s="29" t="s">
        <v>77</v>
      </c>
      <c r="B115" s="29">
        <v>2020</v>
      </c>
      <c r="C115" s="29" t="s">
        <v>40</v>
      </c>
      <c r="D115" s="29">
        <v>22</v>
      </c>
      <c r="E115" s="29">
        <v>69</v>
      </c>
      <c r="F115" s="29">
        <v>11</v>
      </c>
      <c r="G115" s="29">
        <v>21</v>
      </c>
      <c r="H115" s="29">
        <v>5</v>
      </c>
      <c r="I115" s="29">
        <v>0</v>
      </c>
      <c r="J115" s="29">
        <v>1</v>
      </c>
      <c r="K115" s="29">
        <v>12</v>
      </c>
      <c r="L115" s="29">
        <v>8</v>
      </c>
      <c r="M115" s="29">
        <v>12</v>
      </c>
      <c r="N115" s="29">
        <v>0</v>
      </c>
      <c r="O115" s="29">
        <v>0</v>
      </c>
      <c r="P115" s="42">
        <v>0.36699999999999999</v>
      </c>
      <c r="Q115" s="42">
        <v>0.42</v>
      </c>
      <c r="R115" s="42">
        <v>0.30399999999999999</v>
      </c>
      <c r="S115" s="29">
        <v>2</v>
      </c>
      <c r="T115" s="29">
        <v>3</v>
      </c>
      <c r="U115" s="42">
        <v>0.78700000000000003</v>
      </c>
      <c r="V115" s="38"/>
    </row>
    <row r="116" spans="1:42" s="29" customFormat="1" x14ac:dyDescent="0.15">
      <c r="A116" s="29" t="s">
        <v>32</v>
      </c>
      <c r="B116" s="29">
        <v>2020</v>
      </c>
      <c r="C116" s="29" t="s">
        <v>158</v>
      </c>
      <c r="D116" s="29">
        <v>26</v>
      </c>
      <c r="E116" s="29">
        <v>68</v>
      </c>
      <c r="F116" s="29">
        <v>9</v>
      </c>
      <c r="G116" s="29">
        <v>12</v>
      </c>
      <c r="H116" s="29">
        <v>0</v>
      </c>
      <c r="I116" s="29">
        <v>0</v>
      </c>
      <c r="J116" s="29">
        <v>0</v>
      </c>
      <c r="K116" s="29">
        <v>5</v>
      </c>
      <c r="L116" s="29">
        <v>10</v>
      </c>
      <c r="M116" s="29">
        <v>13</v>
      </c>
      <c r="N116" s="29">
        <v>1</v>
      </c>
      <c r="O116" s="29">
        <v>0</v>
      </c>
      <c r="P116" s="42">
        <v>0.27800000000000002</v>
      </c>
      <c r="Q116" s="42">
        <v>0.17599999999999999</v>
      </c>
      <c r="R116" s="42">
        <v>0.17599999999999999</v>
      </c>
      <c r="S116" s="29">
        <v>1</v>
      </c>
      <c r="T116" s="29">
        <v>4</v>
      </c>
      <c r="U116" s="42">
        <v>0.45500000000000002</v>
      </c>
      <c r="V116" s="38"/>
    </row>
    <row r="117" spans="1:42" s="29" customFormat="1" x14ac:dyDescent="0.15">
      <c r="A117" s="29" t="s">
        <v>117</v>
      </c>
      <c r="B117" s="29">
        <v>2020</v>
      </c>
      <c r="C117" s="29" t="s">
        <v>157</v>
      </c>
      <c r="D117" s="29">
        <v>22</v>
      </c>
      <c r="E117" s="29">
        <v>66</v>
      </c>
      <c r="F117" s="29">
        <v>10</v>
      </c>
      <c r="G117" s="29">
        <v>11</v>
      </c>
      <c r="H117" s="29">
        <v>3</v>
      </c>
      <c r="I117" s="29">
        <v>0</v>
      </c>
      <c r="J117" s="29">
        <v>0</v>
      </c>
      <c r="K117" s="29">
        <v>4</v>
      </c>
      <c r="L117" s="29">
        <v>9</v>
      </c>
      <c r="M117" s="55">
        <v>26</v>
      </c>
      <c r="N117" s="29">
        <v>0</v>
      </c>
      <c r="O117" s="29">
        <v>3</v>
      </c>
      <c r="P117" s="42">
        <v>0.29499999999999998</v>
      </c>
      <c r="Q117" s="42">
        <v>0.21199999999999999</v>
      </c>
      <c r="R117" s="42">
        <v>0.16700000000000001</v>
      </c>
      <c r="S117" s="29">
        <v>0</v>
      </c>
      <c r="T117" s="29">
        <v>0</v>
      </c>
      <c r="U117" s="42">
        <v>0.50700000000000001</v>
      </c>
      <c r="V117" s="38"/>
    </row>
    <row r="118" spans="1:42" s="29" customFormat="1" x14ac:dyDescent="0.15">
      <c r="A118" s="35" t="s">
        <v>32</v>
      </c>
      <c r="B118" s="35">
        <v>2018</v>
      </c>
      <c r="C118" s="35" t="s">
        <v>24</v>
      </c>
      <c r="D118" s="35">
        <v>24</v>
      </c>
      <c r="E118" s="35">
        <v>65</v>
      </c>
      <c r="F118" s="35">
        <v>8</v>
      </c>
      <c r="G118" s="35">
        <v>10</v>
      </c>
      <c r="H118" s="35">
        <v>0</v>
      </c>
      <c r="I118" s="35">
        <v>0</v>
      </c>
      <c r="J118" s="35">
        <v>0</v>
      </c>
      <c r="K118" s="35">
        <v>9</v>
      </c>
      <c r="L118" s="35">
        <v>17</v>
      </c>
      <c r="M118" s="35">
        <v>15</v>
      </c>
      <c r="N118" s="35">
        <v>0</v>
      </c>
      <c r="O118" s="35">
        <v>2</v>
      </c>
      <c r="P118" s="35">
        <v>0.34499999999999997</v>
      </c>
      <c r="Q118" s="35">
        <v>0.154</v>
      </c>
      <c r="R118" s="35">
        <v>0.154</v>
      </c>
      <c r="S118" s="35">
        <v>0</v>
      </c>
      <c r="T118" s="35">
        <v>2</v>
      </c>
      <c r="U118" s="35">
        <v>0.499</v>
      </c>
      <c r="V118" s="37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s="29" customFormat="1" x14ac:dyDescent="0.15">
      <c r="A119" s="43" t="s">
        <v>134</v>
      </c>
      <c r="B119" s="43">
        <v>2017</v>
      </c>
      <c r="C119" s="43" t="s">
        <v>24</v>
      </c>
      <c r="D119" s="43">
        <v>20</v>
      </c>
      <c r="E119" s="43">
        <v>65</v>
      </c>
      <c r="F119" s="43">
        <v>8</v>
      </c>
      <c r="G119" s="43">
        <v>14</v>
      </c>
      <c r="H119" s="43">
        <v>1</v>
      </c>
      <c r="I119" s="43">
        <v>0</v>
      </c>
      <c r="J119" s="43">
        <v>0</v>
      </c>
      <c r="K119" s="43">
        <v>10</v>
      </c>
      <c r="L119" s="43">
        <v>4</v>
      </c>
      <c r="M119" s="43">
        <v>7</v>
      </c>
      <c r="N119" s="43">
        <v>0</v>
      </c>
      <c r="O119" s="43">
        <v>3</v>
      </c>
      <c r="P119" s="44">
        <v>0.29166666666666669</v>
      </c>
      <c r="Q119" s="44">
        <v>0.23076923076923078</v>
      </c>
      <c r="R119" s="44">
        <v>0.2153846153846154</v>
      </c>
      <c r="S119" s="43">
        <v>0</v>
      </c>
      <c r="T119" s="43">
        <v>1</v>
      </c>
      <c r="U119" s="45">
        <v>0.44615384615384618</v>
      </c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</row>
    <row r="120" spans="1:42" s="29" customFormat="1" ht="14" customHeight="1" x14ac:dyDescent="0.15">
      <c r="A120" s="29" t="s">
        <v>97</v>
      </c>
      <c r="B120" s="29">
        <v>2014</v>
      </c>
      <c r="C120" s="29" t="s">
        <v>41</v>
      </c>
      <c r="D120" s="29">
        <v>19</v>
      </c>
      <c r="E120" s="29">
        <v>65</v>
      </c>
      <c r="F120" s="29">
        <v>16</v>
      </c>
      <c r="G120" s="29">
        <v>20</v>
      </c>
      <c r="H120" s="29">
        <v>5</v>
      </c>
      <c r="I120" s="29">
        <v>0</v>
      </c>
      <c r="J120" s="29">
        <v>3</v>
      </c>
      <c r="K120" s="29">
        <v>18</v>
      </c>
      <c r="L120" s="29">
        <v>6</v>
      </c>
      <c r="M120" s="29">
        <v>15</v>
      </c>
      <c r="N120" s="29">
        <v>1</v>
      </c>
      <c r="O120" s="29">
        <v>1</v>
      </c>
      <c r="P120" s="29">
        <v>0.37</v>
      </c>
      <c r="Q120" s="29">
        <v>0.52300000000000002</v>
      </c>
      <c r="R120" s="29">
        <v>0.308</v>
      </c>
      <c r="S120" s="29">
        <v>1</v>
      </c>
      <c r="T120" s="29">
        <v>0</v>
      </c>
      <c r="U120" s="29">
        <v>0.89300000000000002</v>
      </c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</row>
    <row r="121" spans="1:42" s="29" customFormat="1" x14ac:dyDescent="0.15">
      <c r="A121" s="35" t="s">
        <v>114</v>
      </c>
      <c r="B121" s="35">
        <v>2018</v>
      </c>
      <c r="C121" s="35" t="s">
        <v>40</v>
      </c>
      <c r="D121" s="35">
        <v>18</v>
      </c>
      <c r="E121" s="35">
        <v>65</v>
      </c>
      <c r="F121" s="35">
        <v>6</v>
      </c>
      <c r="G121" s="35">
        <v>16</v>
      </c>
      <c r="H121" s="35">
        <v>2</v>
      </c>
      <c r="I121" s="35">
        <v>0</v>
      </c>
      <c r="J121" s="35">
        <v>0</v>
      </c>
      <c r="K121" s="35">
        <v>8</v>
      </c>
      <c r="L121" s="35">
        <v>7</v>
      </c>
      <c r="M121" s="35">
        <v>4</v>
      </c>
      <c r="N121" s="35">
        <v>0</v>
      </c>
      <c r="O121" s="35">
        <v>1</v>
      </c>
      <c r="P121" s="35">
        <v>0.32400000000000001</v>
      </c>
      <c r="Q121" s="35">
        <v>0.27700000000000002</v>
      </c>
      <c r="R121" s="35">
        <v>0.246</v>
      </c>
      <c r="S121" s="35">
        <v>1</v>
      </c>
      <c r="T121" s="35">
        <v>0</v>
      </c>
      <c r="U121" s="35">
        <v>0.60099999999999998</v>
      </c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</row>
    <row r="122" spans="1:42" s="29" customFormat="1" ht="15" customHeight="1" x14ac:dyDescent="0.15">
      <c r="A122" s="27" t="s">
        <v>45</v>
      </c>
      <c r="B122" s="28">
        <v>2010</v>
      </c>
      <c r="C122" s="28" t="s">
        <v>30</v>
      </c>
      <c r="D122" s="28">
        <v>23</v>
      </c>
      <c r="E122" s="28">
        <v>63</v>
      </c>
      <c r="F122" s="28">
        <v>9</v>
      </c>
      <c r="G122" s="28">
        <v>16</v>
      </c>
      <c r="H122" s="28">
        <v>3</v>
      </c>
      <c r="I122" s="28">
        <v>0</v>
      </c>
      <c r="J122" s="28">
        <v>0</v>
      </c>
      <c r="K122" s="28">
        <v>8</v>
      </c>
      <c r="L122" s="28">
        <v>3</v>
      </c>
      <c r="M122" s="28">
        <v>7</v>
      </c>
      <c r="N122" s="28">
        <v>0</v>
      </c>
      <c r="O122" s="28">
        <v>2</v>
      </c>
      <c r="P122" s="34">
        <v>0.309</v>
      </c>
      <c r="Q122" s="34">
        <v>0.34899999999999998</v>
      </c>
      <c r="R122" s="34">
        <v>0.254</v>
      </c>
      <c r="S122" s="28">
        <v>1</v>
      </c>
      <c r="T122" s="28">
        <v>0</v>
      </c>
      <c r="U122" s="34">
        <v>0.65800000000000003</v>
      </c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</row>
    <row r="123" spans="1:42" s="29" customFormat="1" x14ac:dyDescent="0.15">
      <c r="A123" s="35" t="s">
        <v>120</v>
      </c>
      <c r="B123" s="35">
        <v>2018</v>
      </c>
      <c r="C123" s="35" t="s">
        <v>24</v>
      </c>
      <c r="D123" s="35">
        <v>19</v>
      </c>
      <c r="E123" s="35">
        <v>63</v>
      </c>
      <c r="F123" s="35">
        <v>10</v>
      </c>
      <c r="G123" s="35">
        <v>14</v>
      </c>
      <c r="H123" s="35">
        <v>5</v>
      </c>
      <c r="I123" s="35">
        <v>0</v>
      </c>
      <c r="J123" s="35">
        <v>1</v>
      </c>
      <c r="K123" s="35">
        <v>9</v>
      </c>
      <c r="L123" s="35">
        <v>4</v>
      </c>
      <c r="M123" s="35">
        <v>25</v>
      </c>
      <c r="N123" s="35">
        <v>0</v>
      </c>
      <c r="O123" s="35">
        <v>3</v>
      </c>
      <c r="P123" s="35">
        <v>0.29599999999999999</v>
      </c>
      <c r="Q123" s="35">
        <v>0.34899999999999998</v>
      </c>
      <c r="R123" s="35">
        <v>0.222</v>
      </c>
      <c r="S123" s="35">
        <v>1</v>
      </c>
      <c r="T123" s="35">
        <v>0</v>
      </c>
      <c r="U123" s="35">
        <v>0.64500000000000002</v>
      </c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x14ac:dyDescent="0.15">
      <c r="A124" s="29" t="s">
        <v>50</v>
      </c>
      <c r="B124" s="29">
        <v>2013</v>
      </c>
      <c r="C124" s="29" t="s">
        <v>24</v>
      </c>
      <c r="D124" s="29">
        <v>19</v>
      </c>
      <c r="E124" s="29">
        <v>61</v>
      </c>
      <c r="F124" s="29">
        <v>10</v>
      </c>
      <c r="G124" s="29">
        <v>22</v>
      </c>
      <c r="H124" s="29">
        <v>1</v>
      </c>
      <c r="I124" s="29">
        <v>0</v>
      </c>
      <c r="J124" s="29">
        <v>0</v>
      </c>
      <c r="K124" s="29">
        <v>17</v>
      </c>
      <c r="L124" s="29">
        <v>8</v>
      </c>
      <c r="M124" s="29">
        <v>6</v>
      </c>
      <c r="N124" s="29">
        <v>2</v>
      </c>
      <c r="O124" s="29">
        <v>2</v>
      </c>
      <c r="P124" s="29">
        <v>0.44400000000000001</v>
      </c>
      <c r="Q124" s="29">
        <v>0.377</v>
      </c>
      <c r="R124" s="29">
        <v>0.36099999999999999</v>
      </c>
      <c r="S124" s="29">
        <v>1</v>
      </c>
      <c r="T124" s="29">
        <v>2</v>
      </c>
      <c r="U124" s="29">
        <v>0.44400000000000001</v>
      </c>
    </row>
    <row r="125" spans="1:42" x14ac:dyDescent="0.15">
      <c r="A125" s="43" t="s">
        <v>77</v>
      </c>
      <c r="B125" s="43">
        <v>2017</v>
      </c>
      <c r="C125" s="43" t="s">
        <v>143</v>
      </c>
      <c r="D125" s="43">
        <v>17</v>
      </c>
      <c r="E125" s="43">
        <v>61</v>
      </c>
      <c r="F125" s="43">
        <v>10</v>
      </c>
      <c r="G125" s="43">
        <v>16</v>
      </c>
      <c r="H125" s="43">
        <v>4</v>
      </c>
      <c r="I125" s="43">
        <v>0</v>
      </c>
      <c r="J125" s="43">
        <v>0</v>
      </c>
      <c r="K125" s="43">
        <v>9</v>
      </c>
      <c r="L125" s="43">
        <v>7</v>
      </c>
      <c r="M125" s="43">
        <v>8</v>
      </c>
      <c r="N125" s="43">
        <v>0</v>
      </c>
      <c r="O125" s="43">
        <v>2</v>
      </c>
      <c r="P125" s="44">
        <v>0.352112676056338</v>
      </c>
      <c r="Q125" s="44">
        <v>0.32786885245901637</v>
      </c>
      <c r="R125" s="44">
        <v>0.26229508196721313</v>
      </c>
      <c r="S125" s="43">
        <v>1</v>
      </c>
      <c r="T125" s="43">
        <v>3</v>
      </c>
      <c r="U125" s="45">
        <v>0.5901639344262295</v>
      </c>
    </row>
    <row r="126" spans="1:42" x14ac:dyDescent="0.15">
      <c r="A126" s="43" t="s">
        <v>102</v>
      </c>
      <c r="B126" s="43">
        <v>2017</v>
      </c>
      <c r="C126" s="43" t="s">
        <v>8</v>
      </c>
      <c r="D126" s="43">
        <v>17</v>
      </c>
      <c r="E126" s="43">
        <v>61</v>
      </c>
      <c r="F126" s="43">
        <v>15</v>
      </c>
      <c r="G126" s="43">
        <v>17</v>
      </c>
      <c r="H126" s="43">
        <v>1</v>
      </c>
      <c r="I126" s="43">
        <v>0</v>
      </c>
      <c r="J126" s="43">
        <v>0</v>
      </c>
      <c r="K126" s="43">
        <v>6</v>
      </c>
      <c r="L126" s="43">
        <v>9</v>
      </c>
      <c r="M126" s="43">
        <v>12</v>
      </c>
      <c r="N126" s="43">
        <v>10</v>
      </c>
      <c r="O126" s="43">
        <v>5</v>
      </c>
      <c r="P126" s="44">
        <v>0.40259740259740262</v>
      </c>
      <c r="Q126" s="44">
        <v>0.29508196721311475</v>
      </c>
      <c r="R126" s="44">
        <v>0.27868852459016391</v>
      </c>
      <c r="S126" s="43">
        <v>2</v>
      </c>
      <c r="T126" s="43">
        <v>1</v>
      </c>
      <c r="U126" s="45">
        <v>0.57377049180327866</v>
      </c>
    </row>
    <row r="127" spans="1:42" ht="12" x14ac:dyDescent="0.15">
      <c r="A127" s="27" t="s">
        <v>45</v>
      </c>
      <c r="B127" s="28">
        <v>2012</v>
      </c>
      <c r="C127" s="28" t="s">
        <v>90</v>
      </c>
      <c r="D127" s="29">
        <v>21</v>
      </c>
      <c r="E127" s="29">
        <v>60</v>
      </c>
      <c r="F127" s="29">
        <v>12</v>
      </c>
      <c r="G127" s="29">
        <v>17</v>
      </c>
      <c r="H127" s="29">
        <v>2</v>
      </c>
      <c r="I127" s="29">
        <v>0</v>
      </c>
      <c r="J127" s="29">
        <v>0</v>
      </c>
      <c r="K127" s="29">
        <v>8</v>
      </c>
      <c r="L127" s="29">
        <v>3</v>
      </c>
      <c r="M127" s="29">
        <v>8</v>
      </c>
      <c r="N127" s="29">
        <v>0</v>
      </c>
      <c r="O127" s="29">
        <v>5</v>
      </c>
      <c r="P127" s="30">
        <v>0.36199999999999999</v>
      </c>
      <c r="Q127" s="30">
        <v>0.317</v>
      </c>
      <c r="R127" s="30">
        <v>0.28299999999999997</v>
      </c>
      <c r="S127" s="29">
        <v>1</v>
      </c>
      <c r="T127" s="29">
        <v>0</v>
      </c>
      <c r="U127" s="30">
        <v>0.67900000000000005</v>
      </c>
      <c r="V127" s="37"/>
    </row>
    <row r="128" spans="1:42" x14ac:dyDescent="0.15">
      <c r="A128" s="43" t="s">
        <v>135</v>
      </c>
      <c r="B128" s="43">
        <v>2017</v>
      </c>
      <c r="C128" s="43" t="s">
        <v>89</v>
      </c>
      <c r="D128" s="43">
        <v>17</v>
      </c>
      <c r="E128" s="43">
        <v>60</v>
      </c>
      <c r="F128" s="43">
        <v>7</v>
      </c>
      <c r="G128" s="43">
        <v>22</v>
      </c>
      <c r="H128" s="43">
        <v>4</v>
      </c>
      <c r="I128" s="43">
        <v>0</v>
      </c>
      <c r="J128" s="43">
        <v>0</v>
      </c>
      <c r="K128" s="43">
        <v>13</v>
      </c>
      <c r="L128" s="43">
        <v>5</v>
      </c>
      <c r="M128" s="43">
        <v>17</v>
      </c>
      <c r="N128" s="43">
        <v>1</v>
      </c>
      <c r="O128" s="43">
        <v>0</v>
      </c>
      <c r="P128" s="44">
        <v>0.41538461538461541</v>
      </c>
      <c r="Q128" s="44">
        <v>0.43333333333333335</v>
      </c>
      <c r="R128" s="44">
        <v>0.36666666666666664</v>
      </c>
      <c r="S128" s="43">
        <v>0</v>
      </c>
      <c r="T128" s="43">
        <v>1</v>
      </c>
      <c r="U128" s="45">
        <v>0.8</v>
      </c>
      <c r="V128" s="37"/>
    </row>
    <row r="129" spans="1:42" x14ac:dyDescent="0.15">
      <c r="A129" s="29" t="s">
        <v>77</v>
      </c>
      <c r="B129" s="29">
        <v>2014</v>
      </c>
      <c r="C129" s="29" t="s">
        <v>30</v>
      </c>
      <c r="D129" s="29">
        <v>17</v>
      </c>
      <c r="E129" s="29">
        <v>59</v>
      </c>
      <c r="F129" s="29">
        <v>15</v>
      </c>
      <c r="G129" s="29">
        <v>22</v>
      </c>
      <c r="H129" s="29">
        <v>5</v>
      </c>
      <c r="I129" s="29">
        <v>0</v>
      </c>
      <c r="J129" s="29">
        <v>5</v>
      </c>
      <c r="K129" s="29">
        <v>22</v>
      </c>
      <c r="L129" s="29">
        <v>14</v>
      </c>
      <c r="M129" s="29">
        <v>6</v>
      </c>
      <c r="N129" s="29">
        <v>0</v>
      </c>
      <c r="O129" s="29">
        <v>0</v>
      </c>
      <c r="P129" s="55">
        <v>0.49299999999999999</v>
      </c>
      <c r="Q129" s="29">
        <v>0.71199999999999997</v>
      </c>
      <c r="R129" s="29">
        <v>0.373</v>
      </c>
      <c r="S129" s="29">
        <v>0</v>
      </c>
      <c r="T129" s="29">
        <v>0</v>
      </c>
      <c r="U129" s="29">
        <v>1.2050000000000001</v>
      </c>
    </row>
    <row r="130" spans="1:42" x14ac:dyDescent="0.15">
      <c r="A130" s="29" t="s">
        <v>94</v>
      </c>
      <c r="B130" s="29">
        <v>2013</v>
      </c>
      <c r="C130" s="29" t="s">
        <v>24</v>
      </c>
      <c r="D130" s="29">
        <v>14</v>
      </c>
      <c r="E130" s="29">
        <v>59</v>
      </c>
      <c r="F130" s="29">
        <v>16</v>
      </c>
      <c r="G130" s="29">
        <v>18</v>
      </c>
      <c r="H130" s="29">
        <v>3</v>
      </c>
      <c r="I130" s="29">
        <v>0</v>
      </c>
      <c r="J130" s="29">
        <v>1</v>
      </c>
      <c r="K130" s="29">
        <v>15</v>
      </c>
      <c r="L130" s="29">
        <v>7</v>
      </c>
      <c r="M130" s="29">
        <v>5</v>
      </c>
      <c r="N130" s="29">
        <v>4</v>
      </c>
      <c r="O130" s="29">
        <v>1</v>
      </c>
      <c r="P130" s="29">
        <v>0.38800000000000001</v>
      </c>
      <c r="Q130" s="29">
        <v>0.40699999999999997</v>
      </c>
      <c r="R130" s="29">
        <v>0.30499999999999999</v>
      </c>
      <c r="S130" s="29">
        <v>0</v>
      </c>
      <c r="T130" s="29">
        <v>2</v>
      </c>
      <c r="U130" s="29">
        <v>0.38800000000000001</v>
      </c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</row>
    <row r="131" spans="1:42" x14ac:dyDescent="0.15">
      <c r="A131" s="35" t="s">
        <v>117</v>
      </c>
      <c r="B131" s="35">
        <v>2018</v>
      </c>
      <c r="C131" s="35" t="s">
        <v>138</v>
      </c>
      <c r="D131" s="35">
        <v>21</v>
      </c>
      <c r="E131" s="35">
        <v>58</v>
      </c>
      <c r="F131" s="35">
        <v>6</v>
      </c>
      <c r="G131" s="35">
        <v>12</v>
      </c>
      <c r="H131" s="35">
        <v>1</v>
      </c>
      <c r="I131" s="35">
        <v>0</v>
      </c>
      <c r="J131" s="35">
        <v>0</v>
      </c>
      <c r="K131" s="35">
        <v>5</v>
      </c>
      <c r="L131" s="35">
        <v>14</v>
      </c>
      <c r="M131" s="35">
        <v>11</v>
      </c>
      <c r="N131" s="35">
        <v>0</v>
      </c>
      <c r="O131" s="35">
        <v>3</v>
      </c>
      <c r="P131" s="35">
        <v>0.38700000000000001</v>
      </c>
      <c r="Q131" s="35">
        <v>0.224</v>
      </c>
      <c r="R131" s="35">
        <v>0.20699999999999999</v>
      </c>
      <c r="S131" s="35">
        <v>0</v>
      </c>
      <c r="T131" s="35">
        <v>0</v>
      </c>
      <c r="U131" s="35">
        <v>0.61099999999999999</v>
      </c>
    </row>
    <row r="132" spans="1:42" x14ac:dyDescent="0.15">
      <c r="A132" s="43" t="s">
        <v>113</v>
      </c>
      <c r="B132" s="43">
        <v>2017</v>
      </c>
      <c r="C132" s="43" t="s">
        <v>28</v>
      </c>
      <c r="D132" s="43">
        <v>16</v>
      </c>
      <c r="E132" s="43">
        <v>58</v>
      </c>
      <c r="F132" s="43">
        <v>20</v>
      </c>
      <c r="G132" s="43">
        <v>25</v>
      </c>
      <c r="H132" s="43">
        <v>4</v>
      </c>
      <c r="I132" s="43">
        <v>1</v>
      </c>
      <c r="J132" s="43">
        <v>0</v>
      </c>
      <c r="K132" s="43">
        <v>13</v>
      </c>
      <c r="L132" s="43">
        <v>8</v>
      </c>
      <c r="M132" s="43">
        <v>3</v>
      </c>
      <c r="N132" s="43">
        <v>5</v>
      </c>
      <c r="O132" s="43">
        <v>1</v>
      </c>
      <c r="P132" s="44">
        <v>0.5</v>
      </c>
      <c r="Q132" s="44">
        <v>0.53448275862068961</v>
      </c>
      <c r="R132" s="44">
        <v>0.43103448275862066</v>
      </c>
      <c r="S132" s="43">
        <v>1</v>
      </c>
      <c r="T132" s="43">
        <v>1</v>
      </c>
      <c r="U132" s="45">
        <v>0.96551724137931028</v>
      </c>
    </row>
    <row r="133" spans="1:42" ht="12" x14ac:dyDescent="0.15">
      <c r="A133" s="27" t="s">
        <v>43</v>
      </c>
      <c r="B133" s="28">
        <v>2010</v>
      </c>
      <c r="C133" s="28" t="s">
        <v>7</v>
      </c>
      <c r="D133" s="28">
        <v>23</v>
      </c>
      <c r="E133" s="28">
        <v>57</v>
      </c>
      <c r="F133" s="28">
        <v>8</v>
      </c>
      <c r="G133" s="28">
        <v>12</v>
      </c>
      <c r="H133" s="28">
        <v>0</v>
      </c>
      <c r="I133" s="28">
        <v>0</v>
      </c>
      <c r="J133" s="28">
        <v>0</v>
      </c>
      <c r="K133" s="28">
        <v>5</v>
      </c>
      <c r="L133" s="28">
        <v>14</v>
      </c>
      <c r="M133" s="28">
        <v>2</v>
      </c>
      <c r="N133" s="28">
        <v>1</v>
      </c>
      <c r="O133" s="28">
        <v>0</v>
      </c>
      <c r="P133" s="34">
        <v>0.36599999999999999</v>
      </c>
      <c r="Q133" s="34">
        <v>0.21099999999999999</v>
      </c>
      <c r="R133" s="34">
        <v>0.21099999999999999</v>
      </c>
      <c r="S133" s="28">
        <v>0</v>
      </c>
      <c r="T133" s="28">
        <v>0</v>
      </c>
      <c r="U133" s="34">
        <v>0.57699999999999996</v>
      </c>
    </row>
    <row r="134" spans="1:42" x14ac:dyDescent="0.15">
      <c r="A134" s="29" t="s">
        <v>99</v>
      </c>
      <c r="B134" s="29">
        <v>2013</v>
      </c>
      <c r="C134" s="29" t="s">
        <v>24</v>
      </c>
      <c r="D134" s="29">
        <v>15</v>
      </c>
      <c r="E134" s="29">
        <v>57</v>
      </c>
      <c r="F134" s="29">
        <v>15</v>
      </c>
      <c r="G134" s="29">
        <v>18</v>
      </c>
      <c r="H134" s="29">
        <v>3</v>
      </c>
      <c r="I134" s="29">
        <v>0</v>
      </c>
      <c r="J134" s="29">
        <v>4</v>
      </c>
      <c r="K134" s="29">
        <v>19</v>
      </c>
      <c r="L134" s="29">
        <v>8</v>
      </c>
      <c r="M134" s="29">
        <v>9</v>
      </c>
      <c r="N134" s="29">
        <v>1</v>
      </c>
      <c r="O134" s="29">
        <v>3</v>
      </c>
      <c r="P134" s="29">
        <v>0.40799999999999997</v>
      </c>
      <c r="Q134" s="29">
        <v>0.57899999999999996</v>
      </c>
      <c r="R134" s="29">
        <v>0.316</v>
      </c>
      <c r="S134" s="29">
        <v>3</v>
      </c>
      <c r="T134" s="29">
        <v>0</v>
      </c>
      <c r="U134" s="29">
        <v>0.40799999999999997</v>
      </c>
    </row>
    <row r="135" spans="1:42" x14ac:dyDescent="0.15">
      <c r="A135" s="29" t="s">
        <v>97</v>
      </c>
      <c r="B135" s="29">
        <v>2015</v>
      </c>
      <c r="C135" s="29" t="s">
        <v>41</v>
      </c>
      <c r="D135" s="35">
        <v>17</v>
      </c>
      <c r="E135" s="35">
        <v>56</v>
      </c>
      <c r="F135" s="35">
        <v>12</v>
      </c>
      <c r="G135" s="35">
        <v>16</v>
      </c>
      <c r="H135" s="35">
        <v>2</v>
      </c>
      <c r="I135" s="35">
        <v>0</v>
      </c>
      <c r="J135" s="35">
        <v>1</v>
      </c>
      <c r="K135" s="35">
        <v>12</v>
      </c>
      <c r="L135" s="35">
        <v>13</v>
      </c>
      <c r="M135" s="35">
        <v>14</v>
      </c>
      <c r="N135" s="35">
        <v>0</v>
      </c>
      <c r="O135" s="35">
        <v>1</v>
      </c>
      <c r="P135" s="35">
        <v>0.42299999999999999</v>
      </c>
      <c r="Q135" s="35">
        <v>0.375</v>
      </c>
      <c r="R135" s="35">
        <v>0.28599999999999998</v>
      </c>
      <c r="S135" s="35">
        <v>1</v>
      </c>
      <c r="T135" s="35">
        <v>1</v>
      </c>
      <c r="U135" s="35">
        <v>0.79800000000000004</v>
      </c>
    </row>
    <row r="136" spans="1:42" ht="15" customHeight="1" x14ac:dyDescent="0.15">
      <c r="A136" s="27" t="s">
        <v>45</v>
      </c>
      <c r="B136" s="28">
        <v>2011</v>
      </c>
      <c r="C136" s="28" t="s">
        <v>30</v>
      </c>
      <c r="D136" s="32">
        <v>21</v>
      </c>
      <c r="E136" s="32">
        <v>55</v>
      </c>
      <c r="F136" s="32">
        <v>10</v>
      </c>
      <c r="G136" s="32">
        <v>11</v>
      </c>
      <c r="H136" s="32">
        <v>2</v>
      </c>
      <c r="I136" s="32">
        <v>0</v>
      </c>
      <c r="J136" s="32">
        <v>0</v>
      </c>
      <c r="K136" s="32">
        <v>4</v>
      </c>
      <c r="L136" s="32">
        <v>5</v>
      </c>
      <c r="M136" s="32">
        <v>10</v>
      </c>
      <c r="N136" s="32">
        <v>0</v>
      </c>
      <c r="O136" s="32">
        <v>2</v>
      </c>
      <c r="P136" s="33">
        <v>0.28999999999999998</v>
      </c>
      <c r="Q136" s="33">
        <v>0.23599999999999999</v>
      </c>
      <c r="R136" s="33">
        <v>0.2</v>
      </c>
      <c r="S136" s="32">
        <v>0</v>
      </c>
      <c r="T136" s="32">
        <v>0</v>
      </c>
      <c r="U136" s="33">
        <v>0.52700000000000002</v>
      </c>
    </row>
    <row r="137" spans="1:42" x14ac:dyDescent="0.15">
      <c r="A137" s="29" t="s">
        <v>127</v>
      </c>
      <c r="B137" s="29">
        <v>2020</v>
      </c>
      <c r="C137" s="29" t="s">
        <v>156</v>
      </c>
      <c r="D137" s="29">
        <v>17</v>
      </c>
      <c r="E137" s="29">
        <v>54</v>
      </c>
      <c r="F137" s="29">
        <v>11</v>
      </c>
      <c r="G137" s="29">
        <v>18</v>
      </c>
      <c r="H137" s="29">
        <v>5</v>
      </c>
      <c r="I137" s="29">
        <v>0</v>
      </c>
      <c r="J137" s="29">
        <v>4</v>
      </c>
      <c r="K137" s="29">
        <v>13</v>
      </c>
      <c r="L137" s="29">
        <v>7</v>
      </c>
      <c r="M137" s="29">
        <v>12</v>
      </c>
      <c r="N137" s="29">
        <v>0</v>
      </c>
      <c r="O137" s="29">
        <v>2</v>
      </c>
      <c r="P137" s="42">
        <v>0.42899999999999999</v>
      </c>
      <c r="Q137" s="42">
        <v>0.64800000000000002</v>
      </c>
      <c r="R137" s="42">
        <v>0.33300000000000002</v>
      </c>
      <c r="S137" s="29">
        <v>0</v>
      </c>
      <c r="T137" s="29">
        <v>1</v>
      </c>
      <c r="U137" s="42">
        <v>1.077</v>
      </c>
      <c r="V137" s="37"/>
    </row>
    <row r="138" spans="1:42" x14ac:dyDescent="0.15">
      <c r="A138" s="29" t="s">
        <v>113</v>
      </c>
      <c r="B138" s="29">
        <v>2016</v>
      </c>
      <c r="C138" s="29" t="s">
        <v>89</v>
      </c>
      <c r="D138" s="29">
        <v>14</v>
      </c>
      <c r="E138" s="29">
        <v>54</v>
      </c>
      <c r="F138" s="29">
        <v>11</v>
      </c>
      <c r="G138" s="29">
        <v>17</v>
      </c>
      <c r="H138" s="29">
        <v>2</v>
      </c>
      <c r="I138" s="29">
        <v>0</v>
      </c>
      <c r="J138" s="29">
        <v>0</v>
      </c>
      <c r="K138" s="29">
        <v>9</v>
      </c>
      <c r="L138" s="29">
        <v>9</v>
      </c>
      <c r="M138" s="29">
        <v>5</v>
      </c>
      <c r="N138" s="29">
        <v>0</v>
      </c>
      <c r="O138" s="29">
        <v>2</v>
      </c>
      <c r="P138" s="29">
        <v>0.43099999999999999</v>
      </c>
      <c r="Q138" s="29">
        <v>0.35199999999999998</v>
      </c>
      <c r="R138" s="29">
        <v>0.315</v>
      </c>
      <c r="S138" s="29">
        <v>0</v>
      </c>
      <c r="T138" s="29">
        <v>2</v>
      </c>
      <c r="U138" s="29">
        <v>0.78300000000000003</v>
      </c>
      <c r="V138" s="38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</row>
    <row r="139" spans="1:42" x14ac:dyDescent="0.15">
      <c r="A139" s="29" t="s">
        <v>77</v>
      </c>
      <c r="B139" s="29">
        <v>2013</v>
      </c>
      <c r="C139" s="29" t="s">
        <v>30</v>
      </c>
      <c r="D139" s="29">
        <v>14</v>
      </c>
      <c r="E139" s="29">
        <v>54</v>
      </c>
      <c r="F139" s="29">
        <v>14</v>
      </c>
      <c r="G139" s="29">
        <v>21</v>
      </c>
      <c r="H139" s="29">
        <v>4</v>
      </c>
      <c r="I139" s="29">
        <v>0</v>
      </c>
      <c r="J139" s="29">
        <v>5</v>
      </c>
      <c r="K139" s="29">
        <v>19</v>
      </c>
      <c r="L139" s="29">
        <v>6</v>
      </c>
      <c r="M139" s="29">
        <v>6</v>
      </c>
      <c r="N139" s="29">
        <v>2</v>
      </c>
      <c r="O139" s="29">
        <v>0</v>
      </c>
      <c r="P139" s="29">
        <v>0.45</v>
      </c>
      <c r="Q139" s="29">
        <v>0.74099999999999999</v>
      </c>
      <c r="R139" s="29">
        <v>0.38900000000000001</v>
      </c>
      <c r="S139" s="29">
        <v>0</v>
      </c>
      <c r="T139" s="29">
        <v>0</v>
      </c>
      <c r="U139" s="29">
        <v>0.45</v>
      </c>
      <c r="V139" s="38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</row>
    <row r="140" spans="1:42" x14ac:dyDescent="0.15">
      <c r="A140" s="29" t="s">
        <v>45</v>
      </c>
      <c r="B140" s="29">
        <v>2020</v>
      </c>
      <c r="C140" s="29" t="s">
        <v>30</v>
      </c>
      <c r="D140" s="29">
        <v>19</v>
      </c>
      <c r="E140" s="29">
        <v>53</v>
      </c>
      <c r="F140" s="29">
        <v>9</v>
      </c>
      <c r="G140" s="29">
        <v>11</v>
      </c>
      <c r="H140" s="29">
        <v>2</v>
      </c>
      <c r="I140" s="29">
        <v>0</v>
      </c>
      <c r="J140" s="29">
        <v>0</v>
      </c>
      <c r="K140" s="29">
        <v>5</v>
      </c>
      <c r="L140" s="29">
        <v>3</v>
      </c>
      <c r="M140" s="29">
        <v>6</v>
      </c>
      <c r="N140" s="29">
        <v>1</v>
      </c>
      <c r="O140" s="29">
        <v>2</v>
      </c>
      <c r="P140" s="42">
        <v>0.27100000000000002</v>
      </c>
      <c r="Q140" s="42">
        <v>0.245</v>
      </c>
      <c r="R140" s="42">
        <v>0.20799999999999999</v>
      </c>
      <c r="S140" s="29">
        <v>1</v>
      </c>
      <c r="T140" s="29">
        <v>3</v>
      </c>
      <c r="U140" s="42">
        <v>0.51600000000000001</v>
      </c>
      <c r="V140" s="37"/>
    </row>
    <row r="141" spans="1:42" x14ac:dyDescent="0.15">
      <c r="A141" s="29" t="s">
        <v>26</v>
      </c>
      <c r="B141" s="29">
        <v>2015</v>
      </c>
      <c r="C141" s="29" t="s">
        <v>40</v>
      </c>
      <c r="D141" s="35">
        <v>16</v>
      </c>
      <c r="E141" s="35">
        <v>53</v>
      </c>
      <c r="F141" s="35">
        <v>9</v>
      </c>
      <c r="G141" s="35">
        <v>12</v>
      </c>
      <c r="H141" s="35">
        <v>1</v>
      </c>
      <c r="I141" s="35">
        <v>0</v>
      </c>
      <c r="J141" s="35">
        <v>0</v>
      </c>
      <c r="K141" s="35">
        <v>2</v>
      </c>
      <c r="L141" s="35">
        <v>7</v>
      </c>
      <c r="M141" s="35">
        <v>5</v>
      </c>
      <c r="N141" s="35">
        <v>0</v>
      </c>
      <c r="O141" s="35">
        <v>3</v>
      </c>
      <c r="P141" s="35">
        <v>0.34899999999999998</v>
      </c>
      <c r="Q141" s="35">
        <v>0.245</v>
      </c>
      <c r="R141" s="35">
        <v>0.22600000000000001</v>
      </c>
      <c r="S141" s="35">
        <v>0</v>
      </c>
      <c r="T141" s="35">
        <v>3</v>
      </c>
      <c r="U141" s="35">
        <v>0.59399999999999997</v>
      </c>
    </row>
    <row r="142" spans="1:42" ht="12" x14ac:dyDescent="0.15">
      <c r="A142" s="27" t="s">
        <v>59</v>
      </c>
      <c r="B142" s="31">
        <v>2010</v>
      </c>
      <c r="C142" s="28" t="s">
        <v>24</v>
      </c>
      <c r="D142" s="28">
        <v>18</v>
      </c>
      <c r="E142" s="28">
        <v>51</v>
      </c>
      <c r="F142" s="28">
        <v>9</v>
      </c>
      <c r="G142" s="28">
        <v>12</v>
      </c>
      <c r="H142" s="28">
        <v>2</v>
      </c>
      <c r="I142" s="28">
        <v>0</v>
      </c>
      <c r="J142" s="28">
        <v>1</v>
      </c>
      <c r="K142" s="28">
        <v>9</v>
      </c>
      <c r="L142" s="28">
        <v>8</v>
      </c>
      <c r="M142" s="28">
        <v>16</v>
      </c>
      <c r="N142" s="28">
        <v>0</v>
      </c>
      <c r="O142" s="28">
        <v>1</v>
      </c>
      <c r="P142" s="34">
        <v>0.35</v>
      </c>
      <c r="Q142" s="34">
        <v>0.39200000000000002</v>
      </c>
      <c r="R142" s="34">
        <v>0.23499999999999999</v>
      </c>
      <c r="S142" s="28">
        <v>2</v>
      </c>
      <c r="T142" s="28">
        <v>0</v>
      </c>
      <c r="U142" s="34">
        <v>0.74199999999999999</v>
      </c>
    </row>
    <row r="143" spans="1:42" x14ac:dyDescent="0.15">
      <c r="A143" s="35" t="s">
        <v>76</v>
      </c>
      <c r="B143" s="35">
        <v>2013</v>
      </c>
      <c r="C143" s="35" t="s">
        <v>24</v>
      </c>
      <c r="D143" s="35">
        <v>13</v>
      </c>
      <c r="E143" s="35">
        <v>51</v>
      </c>
      <c r="F143" s="35">
        <v>5</v>
      </c>
      <c r="G143" s="35">
        <v>15</v>
      </c>
      <c r="H143" s="35">
        <v>4</v>
      </c>
      <c r="I143" s="35">
        <v>0</v>
      </c>
      <c r="J143" s="35">
        <v>0</v>
      </c>
      <c r="K143" s="35">
        <v>5</v>
      </c>
      <c r="L143" s="35">
        <v>4</v>
      </c>
      <c r="M143" s="35">
        <v>11</v>
      </c>
      <c r="N143" s="35">
        <v>1</v>
      </c>
      <c r="O143" s="35">
        <v>0</v>
      </c>
      <c r="P143" s="35">
        <v>0.34499999999999997</v>
      </c>
      <c r="Q143" s="35">
        <v>0.373</v>
      </c>
      <c r="R143" s="35">
        <v>0.29399999999999998</v>
      </c>
      <c r="S143" s="35">
        <v>0</v>
      </c>
      <c r="T143" s="35">
        <v>0</v>
      </c>
      <c r="U143" s="35">
        <v>0.34499999999999997</v>
      </c>
    </row>
    <row r="144" spans="1:42" x14ac:dyDescent="0.15">
      <c r="A144" s="29" t="s">
        <v>115</v>
      </c>
      <c r="B144" s="29">
        <v>2020</v>
      </c>
      <c r="C144" s="29" t="s">
        <v>41</v>
      </c>
      <c r="D144" s="29">
        <v>18</v>
      </c>
      <c r="E144" s="29">
        <v>49</v>
      </c>
      <c r="F144" s="29">
        <v>11</v>
      </c>
      <c r="G144" s="29">
        <v>20</v>
      </c>
      <c r="H144" s="29">
        <v>3</v>
      </c>
      <c r="I144" s="29">
        <v>1</v>
      </c>
      <c r="J144" s="29">
        <v>0</v>
      </c>
      <c r="K144" s="29">
        <v>11</v>
      </c>
      <c r="L144" s="29">
        <v>8</v>
      </c>
      <c r="M144" s="29">
        <v>9</v>
      </c>
      <c r="N144" s="29">
        <v>0</v>
      </c>
      <c r="O144" s="29">
        <v>0</v>
      </c>
      <c r="P144" s="42">
        <v>0.49099999999999999</v>
      </c>
      <c r="Q144" s="42">
        <v>0.51</v>
      </c>
      <c r="R144" s="42">
        <v>0.40799999999999997</v>
      </c>
      <c r="S144" s="29">
        <v>0</v>
      </c>
      <c r="T144" s="29">
        <v>0</v>
      </c>
      <c r="U144" s="42">
        <v>1.0009999999999999</v>
      </c>
    </row>
    <row r="145" spans="1:22" x14ac:dyDescent="0.15">
      <c r="A145" s="35" t="s">
        <v>32</v>
      </c>
      <c r="B145" s="35">
        <v>2013</v>
      </c>
      <c r="C145" s="35" t="s">
        <v>24</v>
      </c>
      <c r="D145" s="35">
        <v>15</v>
      </c>
      <c r="E145" s="35">
        <v>45</v>
      </c>
      <c r="F145" s="35">
        <v>3</v>
      </c>
      <c r="G145" s="35">
        <v>5</v>
      </c>
      <c r="H145" s="35">
        <v>0</v>
      </c>
      <c r="I145" s="35">
        <v>0</v>
      </c>
      <c r="J145" s="35">
        <v>0</v>
      </c>
      <c r="K145" s="35">
        <v>6</v>
      </c>
      <c r="L145" s="35">
        <v>7</v>
      </c>
      <c r="M145" s="35">
        <v>6</v>
      </c>
      <c r="N145" s="35">
        <v>2</v>
      </c>
      <c r="O145" s="35">
        <v>2</v>
      </c>
      <c r="P145" s="35">
        <v>0.25900000000000001</v>
      </c>
      <c r="Q145" s="35">
        <v>0.111</v>
      </c>
      <c r="R145" s="35">
        <v>0.111</v>
      </c>
      <c r="S145" s="35">
        <v>0</v>
      </c>
      <c r="T145" s="35">
        <v>3</v>
      </c>
      <c r="U145" s="35">
        <v>0.25900000000000001</v>
      </c>
    </row>
    <row r="146" spans="1:22" x14ac:dyDescent="0.15">
      <c r="A146" s="35" t="s">
        <v>45</v>
      </c>
      <c r="B146" s="35">
        <v>2014</v>
      </c>
      <c r="C146" s="35" t="s">
        <v>41</v>
      </c>
      <c r="D146" s="35">
        <v>14</v>
      </c>
      <c r="E146" s="35">
        <v>44</v>
      </c>
      <c r="F146" s="35">
        <v>6</v>
      </c>
      <c r="G146" s="35">
        <v>10</v>
      </c>
      <c r="H146" s="35">
        <v>2</v>
      </c>
      <c r="I146" s="35">
        <v>0</v>
      </c>
      <c r="J146" s="35">
        <v>0</v>
      </c>
      <c r="K146" s="35">
        <v>5</v>
      </c>
      <c r="L146" s="35">
        <v>1</v>
      </c>
      <c r="M146" s="35">
        <v>8</v>
      </c>
      <c r="N146" s="35">
        <v>0</v>
      </c>
      <c r="O146" s="35">
        <v>3</v>
      </c>
      <c r="P146" s="35">
        <v>0.29199999999999998</v>
      </c>
      <c r="Q146" s="35">
        <v>0.27300000000000002</v>
      </c>
      <c r="R146" s="35">
        <v>0.22700000000000001</v>
      </c>
      <c r="S146" s="35">
        <v>0</v>
      </c>
      <c r="T146" s="35">
        <v>0</v>
      </c>
      <c r="U146" s="35">
        <v>0.56399999999999995</v>
      </c>
    </row>
    <row r="147" spans="1:22" x14ac:dyDescent="0.15">
      <c r="A147" s="35" t="s">
        <v>45</v>
      </c>
      <c r="B147" s="35">
        <v>2013</v>
      </c>
      <c r="C147" s="35" t="s">
        <v>41</v>
      </c>
      <c r="D147" s="35">
        <v>13</v>
      </c>
      <c r="E147" s="35">
        <v>44</v>
      </c>
      <c r="F147" s="35">
        <v>6</v>
      </c>
      <c r="G147" s="35">
        <v>15</v>
      </c>
      <c r="H147" s="35">
        <v>2</v>
      </c>
      <c r="I147" s="35">
        <v>0</v>
      </c>
      <c r="J147" s="35">
        <v>0</v>
      </c>
      <c r="K147" s="35">
        <v>3</v>
      </c>
      <c r="L147" s="35">
        <v>4</v>
      </c>
      <c r="M147" s="35">
        <v>4</v>
      </c>
      <c r="N147" s="35">
        <v>0</v>
      </c>
      <c r="O147" s="35">
        <v>1</v>
      </c>
      <c r="P147" s="35">
        <v>0.40799999999999997</v>
      </c>
      <c r="Q147" s="35">
        <v>0.38600000000000001</v>
      </c>
      <c r="R147" s="35">
        <v>0.34100000000000003</v>
      </c>
      <c r="S147" s="35">
        <v>0</v>
      </c>
      <c r="T147" s="35">
        <v>0</v>
      </c>
      <c r="U147" s="35">
        <v>0.40799999999999997</v>
      </c>
    </row>
    <row r="148" spans="1:22" x14ac:dyDescent="0.15">
      <c r="A148" s="35" t="s">
        <v>43</v>
      </c>
      <c r="B148" s="35">
        <v>2015</v>
      </c>
      <c r="C148" s="35" t="s">
        <v>89</v>
      </c>
      <c r="D148" s="35">
        <v>20</v>
      </c>
      <c r="E148" s="35">
        <v>43</v>
      </c>
      <c r="F148" s="35">
        <v>15</v>
      </c>
      <c r="G148" s="35">
        <v>10</v>
      </c>
      <c r="H148" s="35">
        <v>0</v>
      </c>
      <c r="I148" s="35">
        <v>0</v>
      </c>
      <c r="J148" s="35">
        <v>0</v>
      </c>
      <c r="K148" s="35">
        <v>3</v>
      </c>
      <c r="L148" s="35">
        <v>17</v>
      </c>
      <c r="M148" s="35">
        <v>6</v>
      </c>
      <c r="N148" s="35">
        <v>1</v>
      </c>
      <c r="O148" s="35">
        <v>2</v>
      </c>
      <c r="P148" s="35">
        <v>0.46800000000000003</v>
      </c>
      <c r="Q148" s="35">
        <v>0.23300000000000001</v>
      </c>
      <c r="R148" s="35">
        <v>0.23300000000000001</v>
      </c>
      <c r="S148" s="35">
        <v>0</v>
      </c>
      <c r="T148" s="35">
        <v>2</v>
      </c>
      <c r="U148" s="35">
        <v>0.7</v>
      </c>
    </row>
    <row r="149" spans="1:22" ht="12" x14ac:dyDescent="0.15">
      <c r="A149" s="27" t="s">
        <v>56</v>
      </c>
      <c r="B149" s="28">
        <v>2008</v>
      </c>
      <c r="C149" s="28" t="s">
        <v>22</v>
      </c>
      <c r="D149" s="28">
        <v>20</v>
      </c>
      <c r="E149" s="28">
        <v>42</v>
      </c>
      <c r="F149" s="28">
        <v>1</v>
      </c>
      <c r="G149" s="28">
        <v>11</v>
      </c>
      <c r="H149" s="28">
        <v>0</v>
      </c>
      <c r="I149" s="28">
        <v>0</v>
      </c>
      <c r="J149" s="28">
        <v>1</v>
      </c>
      <c r="K149" s="28">
        <v>6</v>
      </c>
      <c r="L149" s="28">
        <v>3</v>
      </c>
      <c r="M149" s="28">
        <v>4</v>
      </c>
      <c r="N149" s="28">
        <v>0</v>
      </c>
      <c r="O149" s="28">
        <v>5</v>
      </c>
      <c r="P149" s="34">
        <v>0.38</v>
      </c>
      <c r="Q149" s="34">
        <v>0.33300000000000002</v>
      </c>
      <c r="R149" s="34">
        <v>0.26200000000000001</v>
      </c>
      <c r="S149" s="28">
        <v>1</v>
      </c>
      <c r="T149" s="28">
        <v>1</v>
      </c>
      <c r="U149" s="34">
        <v>0.71299999999999997</v>
      </c>
    </row>
    <row r="150" spans="1:22" ht="12" x14ac:dyDescent="0.15">
      <c r="A150" s="27" t="s">
        <v>25</v>
      </c>
      <c r="B150" s="28">
        <v>2010</v>
      </c>
      <c r="C150" s="28" t="s">
        <v>24</v>
      </c>
      <c r="D150" s="28">
        <v>23</v>
      </c>
      <c r="E150" s="28">
        <v>40</v>
      </c>
      <c r="F150" s="28">
        <v>6</v>
      </c>
      <c r="G150" s="28">
        <v>2</v>
      </c>
      <c r="H150" s="28">
        <v>0</v>
      </c>
      <c r="I150" s="28">
        <v>0</v>
      </c>
      <c r="J150" s="28">
        <v>0</v>
      </c>
      <c r="K150" s="28">
        <v>1</v>
      </c>
      <c r="L150" s="28">
        <v>5</v>
      </c>
      <c r="M150" s="28">
        <v>21</v>
      </c>
      <c r="N150" s="28">
        <v>0</v>
      </c>
      <c r="O150" s="28">
        <v>1</v>
      </c>
      <c r="P150" s="34">
        <v>0.17399999999999999</v>
      </c>
      <c r="Q150" s="34">
        <v>0.05</v>
      </c>
      <c r="R150" s="34">
        <v>0.05</v>
      </c>
      <c r="S150" s="28">
        <v>1</v>
      </c>
      <c r="T150" s="28">
        <v>0</v>
      </c>
      <c r="U150" s="34">
        <v>0.224</v>
      </c>
      <c r="V150" s="37"/>
    </row>
    <row r="151" spans="1:22" x14ac:dyDescent="0.15">
      <c r="A151" s="29" t="s">
        <v>46</v>
      </c>
      <c r="B151" s="29">
        <v>2013</v>
      </c>
      <c r="C151" s="29" t="s">
        <v>35</v>
      </c>
      <c r="D151" s="29">
        <v>9</v>
      </c>
      <c r="E151" s="29">
        <v>38</v>
      </c>
      <c r="F151" s="29">
        <v>10</v>
      </c>
      <c r="G151" s="29">
        <v>25</v>
      </c>
      <c r="H151" s="29">
        <v>6</v>
      </c>
      <c r="I151" s="29">
        <v>2</v>
      </c>
      <c r="J151" s="29">
        <v>0</v>
      </c>
      <c r="K151" s="29">
        <v>15</v>
      </c>
      <c r="L151" s="29">
        <v>2</v>
      </c>
      <c r="M151" s="29">
        <v>1</v>
      </c>
      <c r="N151" s="29">
        <v>0</v>
      </c>
      <c r="O151" s="29">
        <v>1</v>
      </c>
      <c r="P151" s="29">
        <v>0.66700000000000004</v>
      </c>
      <c r="Q151" s="29">
        <v>0.92100000000000004</v>
      </c>
      <c r="R151" s="29">
        <v>0.65800000000000003</v>
      </c>
      <c r="S151" s="29">
        <v>1</v>
      </c>
      <c r="T151" s="29">
        <v>0</v>
      </c>
      <c r="U151" s="29">
        <v>0.66700000000000004</v>
      </c>
      <c r="V151" s="37"/>
    </row>
    <row r="152" spans="1:22" x14ac:dyDescent="0.15">
      <c r="A152" s="35" t="s">
        <v>126</v>
      </c>
      <c r="B152" s="35">
        <v>2019</v>
      </c>
      <c r="C152" s="35" t="s">
        <v>89</v>
      </c>
      <c r="D152" s="35">
        <v>15</v>
      </c>
      <c r="E152" s="35">
        <v>35</v>
      </c>
      <c r="F152" s="35">
        <v>4</v>
      </c>
      <c r="G152" s="35">
        <v>6</v>
      </c>
      <c r="H152" s="35">
        <v>0</v>
      </c>
      <c r="I152" s="35">
        <v>0</v>
      </c>
      <c r="J152" s="35">
        <v>0</v>
      </c>
      <c r="K152" s="35">
        <v>2</v>
      </c>
      <c r="L152" s="35">
        <v>3</v>
      </c>
      <c r="M152" s="35">
        <v>11</v>
      </c>
      <c r="N152" s="35">
        <v>0</v>
      </c>
      <c r="O152" s="35">
        <v>4</v>
      </c>
      <c r="P152" s="36">
        <v>0.31</v>
      </c>
      <c r="Q152" s="36">
        <v>0.17100000000000001</v>
      </c>
      <c r="R152" s="36">
        <v>0.17100000000000001</v>
      </c>
      <c r="S152" s="35">
        <v>0</v>
      </c>
      <c r="T152" s="35">
        <v>1</v>
      </c>
      <c r="U152" s="36">
        <v>0.48099999999999998</v>
      </c>
    </row>
    <row r="153" spans="1:22" ht="14" customHeight="1" x14ac:dyDescent="0.15">
      <c r="A153" s="27" t="s">
        <v>60</v>
      </c>
      <c r="B153" s="28">
        <v>2010</v>
      </c>
      <c r="C153" s="28" t="s">
        <v>24</v>
      </c>
      <c r="D153" s="28">
        <v>13</v>
      </c>
      <c r="E153" s="28">
        <v>35</v>
      </c>
      <c r="F153" s="28">
        <v>5</v>
      </c>
      <c r="G153" s="28">
        <v>10</v>
      </c>
      <c r="H153" s="28">
        <v>0</v>
      </c>
      <c r="I153" s="28">
        <v>0</v>
      </c>
      <c r="J153" s="28">
        <v>0</v>
      </c>
      <c r="K153" s="28">
        <v>4</v>
      </c>
      <c r="L153" s="28">
        <v>4</v>
      </c>
      <c r="M153" s="28">
        <v>2</v>
      </c>
      <c r="N153" s="28">
        <v>0</v>
      </c>
      <c r="O153" s="28">
        <v>0</v>
      </c>
      <c r="P153" s="34">
        <v>0.35899999999999999</v>
      </c>
      <c r="Q153" s="34">
        <v>0.28599999999999998</v>
      </c>
      <c r="R153" s="34">
        <v>0.28599999999999998</v>
      </c>
      <c r="S153" s="28">
        <v>1</v>
      </c>
      <c r="T153" s="28">
        <v>0</v>
      </c>
      <c r="U153" s="34">
        <v>0.64500000000000002</v>
      </c>
    </row>
    <row r="154" spans="1:22" ht="12" x14ac:dyDescent="0.15">
      <c r="A154" s="27" t="s">
        <v>52</v>
      </c>
      <c r="B154" s="28">
        <v>2009</v>
      </c>
      <c r="C154" s="28" t="s">
        <v>24</v>
      </c>
      <c r="D154" s="28">
        <v>10</v>
      </c>
      <c r="E154" s="28">
        <v>34</v>
      </c>
      <c r="F154" s="28">
        <v>6</v>
      </c>
      <c r="G154" s="28">
        <v>8</v>
      </c>
      <c r="H154" s="28">
        <v>0</v>
      </c>
      <c r="I154" s="28">
        <v>1</v>
      </c>
      <c r="J154" s="28">
        <v>0</v>
      </c>
      <c r="K154" s="28">
        <v>7</v>
      </c>
      <c r="L154" s="28">
        <v>3</v>
      </c>
      <c r="M154" s="28">
        <v>2</v>
      </c>
      <c r="N154" s="28">
        <v>1</v>
      </c>
      <c r="O154" s="28">
        <v>0</v>
      </c>
      <c r="P154" s="34">
        <v>0.29699999999999999</v>
      </c>
      <c r="Q154" s="34">
        <v>0.32400000000000001</v>
      </c>
      <c r="R154" s="34">
        <v>0.23499999999999999</v>
      </c>
      <c r="S154" s="28">
        <v>1</v>
      </c>
      <c r="T154" s="28">
        <v>0</v>
      </c>
      <c r="U154" s="34">
        <v>0.29699999999999999</v>
      </c>
    </row>
    <row r="155" spans="1:22" ht="12" x14ac:dyDescent="0.15">
      <c r="A155" s="27" t="s">
        <v>46</v>
      </c>
      <c r="B155" s="28">
        <v>2010</v>
      </c>
      <c r="C155" s="28" t="s">
        <v>35</v>
      </c>
      <c r="D155" s="28">
        <v>9</v>
      </c>
      <c r="E155" s="28">
        <v>33</v>
      </c>
      <c r="F155" s="28">
        <v>5</v>
      </c>
      <c r="G155" s="28">
        <v>12</v>
      </c>
      <c r="H155" s="28">
        <v>2</v>
      </c>
      <c r="I155" s="28">
        <v>0</v>
      </c>
      <c r="J155" s="28">
        <v>1</v>
      </c>
      <c r="K155" s="28">
        <v>8</v>
      </c>
      <c r="L155" s="28">
        <v>3</v>
      </c>
      <c r="M155" s="28">
        <v>1</v>
      </c>
      <c r="N155" s="28">
        <v>0</v>
      </c>
      <c r="O155" s="28">
        <v>0</v>
      </c>
      <c r="P155" s="34">
        <v>0.41699999999999998</v>
      </c>
      <c r="Q155" s="34">
        <v>0.60599999999999998</v>
      </c>
      <c r="R155" s="34">
        <v>0.36399999999999999</v>
      </c>
      <c r="S155" s="28">
        <v>2</v>
      </c>
      <c r="T155" s="28">
        <v>0</v>
      </c>
      <c r="U155" s="34">
        <v>1.0229999999999999</v>
      </c>
    </row>
    <row r="156" spans="1:22" ht="12" x14ac:dyDescent="0.15">
      <c r="A156" s="27" t="s">
        <v>47</v>
      </c>
      <c r="B156" s="28">
        <v>2010</v>
      </c>
      <c r="C156" s="28" t="s">
        <v>24</v>
      </c>
      <c r="D156" s="28">
        <v>16</v>
      </c>
      <c r="E156" s="28">
        <v>31</v>
      </c>
      <c r="F156" s="28">
        <v>3</v>
      </c>
      <c r="G156" s="28">
        <v>4</v>
      </c>
      <c r="H156" s="28">
        <v>0</v>
      </c>
      <c r="I156" s="28">
        <v>0</v>
      </c>
      <c r="J156" s="28">
        <v>0</v>
      </c>
      <c r="K156" s="28">
        <v>3</v>
      </c>
      <c r="L156" s="28">
        <v>1</v>
      </c>
      <c r="M156" s="28">
        <v>10</v>
      </c>
      <c r="N156" s="28">
        <v>0</v>
      </c>
      <c r="O156" s="28">
        <v>1</v>
      </c>
      <c r="P156" s="34">
        <v>0.182</v>
      </c>
      <c r="Q156" s="34">
        <v>0.129</v>
      </c>
      <c r="R156" s="34">
        <v>0.129</v>
      </c>
      <c r="S156" s="28">
        <v>0</v>
      </c>
      <c r="T156" s="28">
        <v>0</v>
      </c>
      <c r="U156" s="34">
        <v>0.311</v>
      </c>
    </row>
    <row r="157" spans="1:22" x14ac:dyDescent="0.15">
      <c r="A157" s="43" t="s">
        <v>91</v>
      </c>
      <c r="B157" s="43">
        <v>2017</v>
      </c>
      <c r="C157" s="43" t="s">
        <v>24</v>
      </c>
      <c r="D157" s="43">
        <v>16</v>
      </c>
      <c r="E157" s="43">
        <v>30</v>
      </c>
      <c r="F157" s="43">
        <v>8</v>
      </c>
      <c r="G157" s="43">
        <v>9</v>
      </c>
      <c r="H157" s="43">
        <v>1</v>
      </c>
      <c r="I157" s="43">
        <v>0</v>
      </c>
      <c r="J157" s="43">
        <v>0</v>
      </c>
      <c r="K157" s="43">
        <v>4</v>
      </c>
      <c r="L157" s="43">
        <v>4</v>
      </c>
      <c r="M157" s="43">
        <v>7</v>
      </c>
      <c r="N157" s="43">
        <v>2</v>
      </c>
      <c r="O157" s="43">
        <v>0</v>
      </c>
      <c r="P157" s="44">
        <v>0.37142857142857144</v>
      </c>
      <c r="Q157" s="44">
        <v>0.33333333333333331</v>
      </c>
      <c r="R157" s="44">
        <v>0.3</v>
      </c>
      <c r="S157" s="43">
        <v>1</v>
      </c>
      <c r="T157" s="43">
        <v>0</v>
      </c>
      <c r="U157" s="45">
        <v>0.6333333333333333</v>
      </c>
    </row>
    <row r="158" spans="1:22" ht="12" x14ac:dyDescent="0.15">
      <c r="A158" s="27" t="s">
        <v>23</v>
      </c>
      <c r="B158" s="28">
        <v>2008</v>
      </c>
      <c r="C158" s="28" t="s">
        <v>24</v>
      </c>
      <c r="D158" s="28">
        <v>10</v>
      </c>
      <c r="E158" s="28">
        <v>30</v>
      </c>
      <c r="F158" s="28">
        <v>2</v>
      </c>
      <c r="G158" s="28">
        <v>8</v>
      </c>
      <c r="H158" s="28">
        <v>0</v>
      </c>
      <c r="I158" s="28">
        <v>0</v>
      </c>
      <c r="J158" s="28">
        <v>0</v>
      </c>
      <c r="K158" s="28">
        <v>2</v>
      </c>
      <c r="L158" s="28">
        <v>2</v>
      </c>
      <c r="M158" s="28">
        <v>0</v>
      </c>
      <c r="N158" s="28">
        <v>0</v>
      </c>
      <c r="O158" s="28">
        <v>1</v>
      </c>
      <c r="P158" s="34">
        <v>0.33300000000000002</v>
      </c>
      <c r="Q158" s="34">
        <v>0.26700000000000002</v>
      </c>
      <c r="R158" s="34">
        <v>0.26700000000000002</v>
      </c>
      <c r="S158" s="28">
        <v>0</v>
      </c>
      <c r="T158" s="28">
        <v>0</v>
      </c>
      <c r="U158" s="34">
        <v>0.6</v>
      </c>
    </row>
    <row r="159" spans="1:22" x14ac:dyDescent="0.15">
      <c r="A159" s="29" t="s">
        <v>108</v>
      </c>
      <c r="B159" s="29">
        <v>2016</v>
      </c>
      <c r="C159" s="29" t="s">
        <v>24</v>
      </c>
      <c r="D159" s="29">
        <v>11</v>
      </c>
      <c r="E159" s="29">
        <v>29</v>
      </c>
      <c r="F159" s="29">
        <v>6</v>
      </c>
      <c r="G159" s="29">
        <v>3</v>
      </c>
      <c r="H159" s="29">
        <v>2</v>
      </c>
      <c r="I159" s="29">
        <v>0</v>
      </c>
      <c r="J159" s="29">
        <v>0</v>
      </c>
      <c r="K159" s="29">
        <v>3</v>
      </c>
      <c r="L159" s="29">
        <v>6</v>
      </c>
      <c r="M159" s="29">
        <v>8</v>
      </c>
      <c r="N159" s="29">
        <v>0</v>
      </c>
      <c r="O159" s="29">
        <v>1</v>
      </c>
      <c r="P159" s="29">
        <v>0.26300000000000001</v>
      </c>
      <c r="Q159" s="29">
        <v>0.17199999999999999</v>
      </c>
      <c r="R159" s="29">
        <v>0.10299999999999999</v>
      </c>
      <c r="S159" s="29">
        <v>2</v>
      </c>
      <c r="T159" s="29">
        <v>0</v>
      </c>
      <c r="U159" s="29">
        <v>0.436</v>
      </c>
    </row>
    <row r="160" spans="1:22" x14ac:dyDescent="0.15">
      <c r="A160" s="43" t="s">
        <v>179</v>
      </c>
      <c r="B160" s="43">
        <v>2017</v>
      </c>
      <c r="C160" s="43" t="s">
        <v>28</v>
      </c>
      <c r="D160" s="43">
        <v>11</v>
      </c>
      <c r="E160" s="43">
        <v>29</v>
      </c>
      <c r="F160" s="43">
        <v>5</v>
      </c>
      <c r="G160" s="43">
        <v>5</v>
      </c>
      <c r="H160" s="43">
        <v>0</v>
      </c>
      <c r="I160" s="43">
        <v>0</v>
      </c>
      <c r="J160" s="43">
        <v>0</v>
      </c>
      <c r="K160" s="43">
        <v>2</v>
      </c>
      <c r="L160" s="43">
        <v>3</v>
      </c>
      <c r="M160" s="43">
        <v>8</v>
      </c>
      <c r="N160" s="43">
        <v>1</v>
      </c>
      <c r="O160" s="43">
        <v>0</v>
      </c>
      <c r="P160" s="44">
        <v>0.25</v>
      </c>
      <c r="Q160" s="44">
        <v>0.17241379310344829</v>
      </c>
      <c r="R160" s="44">
        <v>0.17241379310344829</v>
      </c>
      <c r="S160" s="43">
        <v>0</v>
      </c>
      <c r="T160" s="43">
        <v>0</v>
      </c>
      <c r="U160" s="45">
        <v>0.34482758620689657</v>
      </c>
    </row>
    <row r="161" spans="1:42" x14ac:dyDescent="0.15">
      <c r="A161" s="35" t="s">
        <v>119</v>
      </c>
      <c r="B161" s="35">
        <v>2018</v>
      </c>
      <c r="C161" s="35" t="s">
        <v>28</v>
      </c>
      <c r="D161" s="35">
        <v>11</v>
      </c>
      <c r="E161" s="35">
        <v>28</v>
      </c>
      <c r="F161" s="35">
        <v>1</v>
      </c>
      <c r="G161" s="35">
        <v>5</v>
      </c>
      <c r="H161" s="35">
        <v>1</v>
      </c>
      <c r="I161" s="35">
        <v>0</v>
      </c>
      <c r="J161" s="35">
        <v>0</v>
      </c>
      <c r="K161" s="35">
        <v>0</v>
      </c>
      <c r="L161" s="35">
        <v>2</v>
      </c>
      <c r="M161" s="35">
        <v>7</v>
      </c>
      <c r="N161" s="35">
        <v>0</v>
      </c>
      <c r="O161" s="35">
        <v>0</v>
      </c>
      <c r="P161" s="35">
        <v>0.23300000000000001</v>
      </c>
      <c r="Q161" s="35">
        <v>0.214</v>
      </c>
      <c r="R161" s="35">
        <v>0.17899999999999999</v>
      </c>
      <c r="S161" s="35">
        <v>0</v>
      </c>
      <c r="T161" s="35">
        <v>1</v>
      </c>
      <c r="U161" s="35">
        <v>0.44800000000000001</v>
      </c>
    </row>
    <row r="162" spans="1:42" ht="12" x14ac:dyDescent="0.15">
      <c r="A162" s="27" t="s">
        <v>52</v>
      </c>
      <c r="B162" s="28">
        <v>2010</v>
      </c>
      <c r="C162" s="28" t="s">
        <v>40</v>
      </c>
      <c r="D162" s="28">
        <v>10</v>
      </c>
      <c r="E162" s="28">
        <v>28</v>
      </c>
      <c r="F162" s="28">
        <v>2</v>
      </c>
      <c r="G162" s="28">
        <v>9</v>
      </c>
      <c r="H162" s="28">
        <v>0</v>
      </c>
      <c r="I162" s="28">
        <v>0</v>
      </c>
      <c r="J162" s="28">
        <v>0</v>
      </c>
      <c r="K162" s="28">
        <v>4</v>
      </c>
      <c r="L162" s="28">
        <v>2</v>
      </c>
      <c r="M162" s="28">
        <v>4</v>
      </c>
      <c r="N162" s="28">
        <v>1</v>
      </c>
      <c r="O162" s="28">
        <v>1</v>
      </c>
      <c r="P162" s="34">
        <v>0.42399999999999999</v>
      </c>
      <c r="Q162" s="34">
        <v>0.32100000000000001</v>
      </c>
      <c r="R162" s="34">
        <v>0.32100000000000001</v>
      </c>
      <c r="S162" s="28">
        <v>1</v>
      </c>
      <c r="T162" s="28">
        <v>0</v>
      </c>
      <c r="U162" s="25">
        <v>0.745</v>
      </c>
    </row>
    <row r="163" spans="1:42" ht="15" customHeight="1" x14ac:dyDescent="0.15">
      <c r="A163" s="43" t="s">
        <v>98</v>
      </c>
      <c r="B163" s="43">
        <v>2017</v>
      </c>
      <c r="C163" s="43" t="s">
        <v>28</v>
      </c>
      <c r="D163" s="43">
        <v>9</v>
      </c>
      <c r="E163" s="43">
        <v>28</v>
      </c>
      <c r="F163" s="43">
        <v>1</v>
      </c>
      <c r="G163" s="43">
        <v>6</v>
      </c>
      <c r="H163" s="43">
        <v>2</v>
      </c>
      <c r="I163" s="43">
        <v>0</v>
      </c>
      <c r="J163" s="43">
        <v>0</v>
      </c>
      <c r="K163" s="43">
        <v>3</v>
      </c>
      <c r="L163" s="43">
        <v>0</v>
      </c>
      <c r="M163" s="43">
        <v>4</v>
      </c>
      <c r="N163" s="43">
        <v>0</v>
      </c>
      <c r="O163" s="43">
        <v>0</v>
      </c>
      <c r="P163" s="44">
        <v>0.2</v>
      </c>
      <c r="Q163" s="44">
        <v>0.2857142857142857</v>
      </c>
      <c r="R163" s="44">
        <v>0.21428571428571427</v>
      </c>
      <c r="S163" s="43">
        <v>2</v>
      </c>
      <c r="T163" s="43">
        <v>1</v>
      </c>
      <c r="U163" s="45">
        <v>0.5</v>
      </c>
      <c r="V163" s="37"/>
    </row>
    <row r="164" spans="1:42" ht="12" x14ac:dyDescent="0.15">
      <c r="A164" s="27" t="s">
        <v>60</v>
      </c>
      <c r="B164" s="28">
        <v>2011</v>
      </c>
      <c r="C164" s="28" t="s">
        <v>28</v>
      </c>
      <c r="D164" s="32">
        <v>11</v>
      </c>
      <c r="E164" s="32">
        <v>27</v>
      </c>
      <c r="F164" s="32">
        <v>5</v>
      </c>
      <c r="G164" s="32">
        <v>8</v>
      </c>
      <c r="H164" s="32">
        <v>3</v>
      </c>
      <c r="I164" s="32">
        <v>0</v>
      </c>
      <c r="J164" s="32">
        <v>0</v>
      </c>
      <c r="K164" s="32">
        <v>9</v>
      </c>
      <c r="L164" s="32">
        <v>6</v>
      </c>
      <c r="M164" s="32">
        <v>6</v>
      </c>
      <c r="N164" s="32">
        <v>0</v>
      </c>
      <c r="O164" s="32">
        <v>0</v>
      </c>
      <c r="P164" s="33">
        <v>0.41199999999999998</v>
      </c>
      <c r="Q164" s="33">
        <v>0.40699999999999997</v>
      </c>
      <c r="R164" s="33">
        <v>0.29599999999999999</v>
      </c>
      <c r="S164" s="32">
        <v>1</v>
      </c>
      <c r="T164" s="32">
        <v>0</v>
      </c>
      <c r="U164" s="33">
        <v>0.81899999999999995</v>
      </c>
      <c r="V164" s="37"/>
    </row>
    <row r="165" spans="1:42" ht="12" x14ac:dyDescent="0.15">
      <c r="A165" s="27" t="s">
        <v>25</v>
      </c>
      <c r="B165" s="28">
        <v>2008</v>
      </c>
      <c r="C165" s="28" t="s">
        <v>24</v>
      </c>
      <c r="D165" s="28">
        <v>11</v>
      </c>
      <c r="E165" s="28">
        <v>27</v>
      </c>
      <c r="F165" s="28">
        <v>5</v>
      </c>
      <c r="G165" s="28">
        <v>4</v>
      </c>
      <c r="H165" s="28">
        <v>1</v>
      </c>
      <c r="I165" s="28">
        <v>0</v>
      </c>
      <c r="J165" s="28">
        <v>0</v>
      </c>
      <c r="K165" s="28">
        <v>6</v>
      </c>
      <c r="L165" s="28">
        <v>5</v>
      </c>
      <c r="M165" s="28">
        <v>6</v>
      </c>
      <c r="N165" s="28">
        <v>2</v>
      </c>
      <c r="O165" s="28">
        <v>0</v>
      </c>
      <c r="P165" s="34">
        <v>0.28100000000000003</v>
      </c>
      <c r="Q165" s="34">
        <v>0.185</v>
      </c>
      <c r="R165" s="34">
        <v>0.14799999999999999</v>
      </c>
      <c r="S165" s="28">
        <v>0</v>
      </c>
      <c r="T165" s="28">
        <v>1</v>
      </c>
      <c r="U165" s="34">
        <v>0.46600000000000003</v>
      </c>
      <c r="V165" s="38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</row>
    <row r="166" spans="1:42" ht="12" x14ac:dyDescent="0.15">
      <c r="A166" s="27" t="s">
        <v>52</v>
      </c>
      <c r="B166" s="28">
        <v>2008</v>
      </c>
      <c r="C166" s="28" t="s">
        <v>24</v>
      </c>
      <c r="D166" s="28">
        <v>7</v>
      </c>
      <c r="E166" s="28">
        <v>27</v>
      </c>
      <c r="F166" s="28">
        <v>1</v>
      </c>
      <c r="G166" s="28">
        <v>9</v>
      </c>
      <c r="H166" s="28">
        <v>1</v>
      </c>
      <c r="I166" s="28">
        <v>0</v>
      </c>
      <c r="J166" s="28">
        <v>0</v>
      </c>
      <c r="K166" s="28">
        <v>5</v>
      </c>
      <c r="L166" s="28">
        <v>4</v>
      </c>
      <c r="M166" s="28">
        <v>1</v>
      </c>
      <c r="N166" s="28">
        <v>0</v>
      </c>
      <c r="O166" s="28">
        <v>1</v>
      </c>
      <c r="P166" s="34">
        <v>0.438</v>
      </c>
      <c r="Q166" s="34">
        <v>0.37</v>
      </c>
      <c r="R166" s="34">
        <v>0.33300000000000002</v>
      </c>
      <c r="S166" s="28">
        <v>0</v>
      </c>
      <c r="T166" s="28">
        <v>0</v>
      </c>
      <c r="U166" s="34">
        <v>0.80800000000000005</v>
      </c>
      <c r="V166" s="37"/>
    </row>
    <row r="167" spans="1:42" ht="12" x14ac:dyDescent="0.15">
      <c r="A167" s="27" t="s">
        <v>59</v>
      </c>
      <c r="B167" s="31">
        <v>2011</v>
      </c>
      <c r="C167" s="28" t="s">
        <v>24</v>
      </c>
      <c r="D167" s="32">
        <v>11</v>
      </c>
      <c r="E167" s="32">
        <v>26</v>
      </c>
      <c r="F167" s="32">
        <v>2</v>
      </c>
      <c r="G167" s="32">
        <v>2</v>
      </c>
      <c r="H167" s="32">
        <v>1</v>
      </c>
      <c r="I167" s="32">
        <v>0</v>
      </c>
      <c r="J167" s="32">
        <v>0</v>
      </c>
      <c r="K167" s="32">
        <v>1</v>
      </c>
      <c r="L167" s="32">
        <v>0</v>
      </c>
      <c r="M167" s="32">
        <v>8</v>
      </c>
      <c r="N167" s="32">
        <v>0</v>
      </c>
      <c r="O167" s="32">
        <v>0</v>
      </c>
      <c r="P167" s="33">
        <v>7.6999999999999999E-2</v>
      </c>
      <c r="Q167" s="33">
        <v>0.115</v>
      </c>
      <c r="R167" s="33">
        <v>7.6999999999999999E-2</v>
      </c>
      <c r="S167" s="32">
        <v>0</v>
      </c>
      <c r="T167" s="32">
        <v>0</v>
      </c>
      <c r="U167" s="33">
        <v>0.192</v>
      </c>
      <c r="V167" s="37"/>
    </row>
    <row r="168" spans="1:42" ht="12" x14ac:dyDescent="0.15">
      <c r="A168" s="27" t="s">
        <v>33</v>
      </c>
      <c r="B168" s="28">
        <v>2012</v>
      </c>
      <c r="C168" s="28" t="s">
        <v>89</v>
      </c>
      <c r="D168" s="29">
        <v>14</v>
      </c>
      <c r="E168" s="29">
        <v>25</v>
      </c>
      <c r="F168" s="29">
        <v>5</v>
      </c>
      <c r="G168" s="29">
        <v>5</v>
      </c>
      <c r="H168" s="29">
        <v>0</v>
      </c>
      <c r="I168" s="29">
        <v>0</v>
      </c>
      <c r="J168" s="29">
        <v>0</v>
      </c>
      <c r="K168" s="29">
        <v>1</v>
      </c>
      <c r="L168" s="29">
        <v>2</v>
      </c>
      <c r="M168" s="29">
        <v>2</v>
      </c>
      <c r="N168" s="29">
        <v>0</v>
      </c>
      <c r="O168" s="29">
        <v>0</v>
      </c>
      <c r="P168" s="30">
        <v>0.25900000000000001</v>
      </c>
      <c r="Q168" s="30">
        <v>0.2</v>
      </c>
      <c r="R168" s="30">
        <v>0.2</v>
      </c>
      <c r="S168" s="29">
        <v>0</v>
      </c>
      <c r="T168" s="29">
        <v>0</v>
      </c>
      <c r="U168" s="30">
        <v>0.45900000000000002</v>
      </c>
    </row>
    <row r="169" spans="1:42" ht="12" x14ac:dyDescent="0.15">
      <c r="A169" s="27" t="s">
        <v>39</v>
      </c>
      <c r="B169" s="28">
        <v>2012</v>
      </c>
      <c r="C169" s="28" t="s">
        <v>40</v>
      </c>
      <c r="D169" s="29">
        <v>7</v>
      </c>
      <c r="E169" s="29">
        <v>25</v>
      </c>
      <c r="F169" s="29">
        <v>7</v>
      </c>
      <c r="G169" s="29">
        <v>4</v>
      </c>
      <c r="H169" s="29">
        <v>1</v>
      </c>
      <c r="I169" s="29">
        <v>0</v>
      </c>
      <c r="J169" s="29">
        <v>0</v>
      </c>
      <c r="K169" s="29">
        <v>4</v>
      </c>
      <c r="L169" s="29">
        <v>2</v>
      </c>
      <c r="M169" s="29">
        <v>2</v>
      </c>
      <c r="N169" s="29">
        <v>0</v>
      </c>
      <c r="O169" s="29">
        <v>1</v>
      </c>
      <c r="P169" s="30">
        <v>0.25</v>
      </c>
      <c r="Q169" s="30">
        <v>0.2</v>
      </c>
      <c r="R169" s="30">
        <v>0.16</v>
      </c>
      <c r="S169" s="29">
        <v>0</v>
      </c>
      <c r="T169" s="29">
        <v>0</v>
      </c>
      <c r="U169" s="30">
        <v>0.45</v>
      </c>
    </row>
    <row r="170" spans="1:42" ht="15" customHeight="1" x14ac:dyDescent="0.15">
      <c r="A170" s="27" t="s">
        <v>59</v>
      </c>
      <c r="B170" s="31">
        <v>2009</v>
      </c>
      <c r="C170" s="28" t="s">
        <v>24</v>
      </c>
      <c r="D170" s="28">
        <v>17</v>
      </c>
      <c r="E170" s="28">
        <v>24</v>
      </c>
      <c r="F170" s="28">
        <v>1</v>
      </c>
      <c r="G170" s="28">
        <v>3</v>
      </c>
      <c r="H170" s="28">
        <v>1</v>
      </c>
      <c r="I170" s="28">
        <v>0</v>
      </c>
      <c r="J170" s="28">
        <v>0</v>
      </c>
      <c r="K170" s="28">
        <v>3</v>
      </c>
      <c r="L170" s="28">
        <v>13</v>
      </c>
      <c r="M170" s="28">
        <v>12</v>
      </c>
      <c r="N170" s="28">
        <v>0</v>
      </c>
      <c r="O170" s="28">
        <v>1</v>
      </c>
      <c r="P170" s="34">
        <v>0.27600000000000002</v>
      </c>
      <c r="Q170" s="34">
        <v>0</v>
      </c>
      <c r="R170" s="34">
        <v>0.125</v>
      </c>
      <c r="S170" s="28">
        <v>0</v>
      </c>
      <c r="T170" s="28">
        <v>0</v>
      </c>
      <c r="U170" s="34">
        <v>0.28000000000000003</v>
      </c>
    </row>
    <row r="171" spans="1:42" ht="12" x14ac:dyDescent="0.15">
      <c r="A171" s="27" t="s">
        <v>25</v>
      </c>
      <c r="B171" s="28">
        <v>2009</v>
      </c>
      <c r="C171" s="28" t="s">
        <v>24</v>
      </c>
      <c r="D171" s="28">
        <v>16</v>
      </c>
      <c r="E171" s="28">
        <v>24</v>
      </c>
      <c r="F171" s="28">
        <v>1</v>
      </c>
      <c r="G171" s="28">
        <v>2</v>
      </c>
      <c r="H171" s="28">
        <v>0</v>
      </c>
      <c r="I171" s="28">
        <v>0</v>
      </c>
      <c r="J171" s="28">
        <v>0</v>
      </c>
      <c r="K171" s="28">
        <v>1</v>
      </c>
      <c r="L171" s="28">
        <v>3</v>
      </c>
      <c r="M171" s="28">
        <v>13</v>
      </c>
      <c r="N171" s="28">
        <v>0</v>
      </c>
      <c r="O171" s="28">
        <v>0</v>
      </c>
      <c r="P171" s="34">
        <v>0.185</v>
      </c>
      <c r="Q171" s="34">
        <v>8.3000000000000004E-2</v>
      </c>
      <c r="R171" s="34">
        <v>8.3000000000000004E-2</v>
      </c>
      <c r="S171" s="28">
        <v>0</v>
      </c>
      <c r="T171" s="28">
        <v>0</v>
      </c>
      <c r="U171" s="34">
        <v>0.185</v>
      </c>
    </row>
    <row r="172" spans="1:42" x14ac:dyDescent="0.15">
      <c r="A172" s="43" t="s">
        <v>180</v>
      </c>
      <c r="B172" s="43">
        <v>2017</v>
      </c>
      <c r="C172" s="43" t="s">
        <v>89</v>
      </c>
      <c r="D172" s="43">
        <v>13</v>
      </c>
      <c r="E172" s="43">
        <v>24</v>
      </c>
      <c r="F172" s="43">
        <v>1</v>
      </c>
      <c r="G172" s="43">
        <v>6</v>
      </c>
      <c r="H172" s="43">
        <v>2</v>
      </c>
      <c r="I172" s="43">
        <v>0</v>
      </c>
      <c r="J172" s="43">
        <v>0</v>
      </c>
      <c r="K172" s="43">
        <v>2</v>
      </c>
      <c r="L172" s="43">
        <v>2</v>
      </c>
      <c r="M172" s="43">
        <v>3</v>
      </c>
      <c r="N172" s="43">
        <v>0</v>
      </c>
      <c r="O172" s="43">
        <v>0</v>
      </c>
      <c r="P172" s="44">
        <v>0.2857142857142857</v>
      </c>
      <c r="Q172" s="44">
        <v>0.33333333333333331</v>
      </c>
      <c r="R172" s="44">
        <v>0.25</v>
      </c>
      <c r="S172" s="43">
        <v>2</v>
      </c>
      <c r="T172" s="43">
        <v>3</v>
      </c>
      <c r="U172" s="45">
        <v>0.58333333333333326</v>
      </c>
    </row>
    <row r="173" spans="1:42" ht="15" customHeight="1" x14ac:dyDescent="0.15">
      <c r="A173" s="29" t="s">
        <v>91</v>
      </c>
      <c r="B173" s="29">
        <v>2013</v>
      </c>
      <c r="C173" s="29" t="s">
        <v>24</v>
      </c>
      <c r="D173" s="29">
        <v>12</v>
      </c>
      <c r="E173" s="29">
        <v>24</v>
      </c>
      <c r="F173" s="29">
        <v>4</v>
      </c>
      <c r="G173" s="29">
        <v>6</v>
      </c>
      <c r="H173" s="29">
        <v>1</v>
      </c>
      <c r="I173" s="29">
        <v>0</v>
      </c>
      <c r="J173" s="29">
        <v>0</v>
      </c>
      <c r="K173" s="29">
        <v>2</v>
      </c>
      <c r="L173" s="29">
        <v>0</v>
      </c>
      <c r="M173" s="29">
        <v>6</v>
      </c>
      <c r="N173" s="29">
        <v>0</v>
      </c>
      <c r="O173" s="29">
        <v>0</v>
      </c>
      <c r="P173" s="29">
        <v>0.25</v>
      </c>
      <c r="Q173" s="29">
        <v>0.29199999999999998</v>
      </c>
      <c r="R173" s="29">
        <v>0.25</v>
      </c>
      <c r="S173" s="29">
        <v>0</v>
      </c>
      <c r="T173" s="29">
        <v>0</v>
      </c>
      <c r="U173" s="29">
        <v>0.25</v>
      </c>
    </row>
    <row r="174" spans="1:42" x14ac:dyDescent="0.15">
      <c r="A174" s="35" t="s">
        <v>135</v>
      </c>
      <c r="B174" s="35">
        <v>2018</v>
      </c>
      <c r="C174" s="35" t="s">
        <v>41</v>
      </c>
      <c r="D174" s="35">
        <v>10</v>
      </c>
      <c r="E174" s="35">
        <v>24</v>
      </c>
      <c r="F174" s="35">
        <v>2</v>
      </c>
      <c r="G174" s="35">
        <v>3</v>
      </c>
      <c r="H174" s="35">
        <v>0</v>
      </c>
      <c r="I174" s="35">
        <v>0</v>
      </c>
      <c r="J174" s="35">
        <v>0</v>
      </c>
      <c r="K174" s="35">
        <v>3</v>
      </c>
      <c r="L174" s="35">
        <v>2</v>
      </c>
      <c r="M174" s="35">
        <v>13</v>
      </c>
      <c r="N174" s="35">
        <v>0</v>
      </c>
      <c r="O174" s="35">
        <v>1</v>
      </c>
      <c r="P174" s="35">
        <v>0.214</v>
      </c>
      <c r="Q174" s="35">
        <v>0.125</v>
      </c>
      <c r="R174" s="35">
        <v>0.125</v>
      </c>
      <c r="S174" s="35">
        <v>1</v>
      </c>
      <c r="T174" s="35">
        <v>0</v>
      </c>
      <c r="U174" s="35">
        <v>0.33900000000000002</v>
      </c>
    </row>
    <row r="175" spans="1:42" ht="12" x14ac:dyDescent="0.15">
      <c r="A175" s="27" t="s">
        <v>78</v>
      </c>
      <c r="B175" s="28">
        <v>2011</v>
      </c>
      <c r="C175" s="28" t="s">
        <v>28</v>
      </c>
      <c r="D175" s="32">
        <v>8</v>
      </c>
      <c r="E175" s="32">
        <v>24</v>
      </c>
      <c r="F175" s="32">
        <v>2</v>
      </c>
      <c r="G175" s="32">
        <v>9</v>
      </c>
      <c r="H175" s="32">
        <v>0</v>
      </c>
      <c r="I175" s="32">
        <v>0</v>
      </c>
      <c r="J175" s="32">
        <v>0</v>
      </c>
      <c r="K175" s="32">
        <v>2</v>
      </c>
      <c r="L175" s="32">
        <v>3</v>
      </c>
      <c r="M175" s="32">
        <v>2</v>
      </c>
      <c r="N175" s="32">
        <v>3</v>
      </c>
      <c r="O175" s="32">
        <v>0</v>
      </c>
      <c r="P175" s="33">
        <v>0.44400000000000001</v>
      </c>
      <c r="Q175" s="33">
        <v>0.375</v>
      </c>
      <c r="R175" s="33">
        <v>0.375</v>
      </c>
      <c r="S175" s="32">
        <v>0</v>
      </c>
      <c r="T175" s="32">
        <v>0</v>
      </c>
      <c r="U175" s="33">
        <v>0.81899999999999995</v>
      </c>
      <c r="V175" s="37"/>
    </row>
    <row r="176" spans="1:42" x14ac:dyDescent="0.15">
      <c r="A176" s="29" t="s">
        <v>91</v>
      </c>
      <c r="B176" s="29">
        <v>2016</v>
      </c>
      <c r="C176" s="29" t="s">
        <v>24</v>
      </c>
      <c r="D176" s="29">
        <v>19</v>
      </c>
      <c r="E176" s="29">
        <v>22</v>
      </c>
      <c r="F176" s="29">
        <v>6</v>
      </c>
      <c r="G176" s="29">
        <v>9</v>
      </c>
      <c r="H176" s="29">
        <v>0</v>
      </c>
      <c r="I176" s="29">
        <v>1</v>
      </c>
      <c r="J176" s="29">
        <v>0</v>
      </c>
      <c r="K176" s="29">
        <v>6</v>
      </c>
      <c r="L176" s="29">
        <v>3</v>
      </c>
      <c r="M176" s="29">
        <v>4</v>
      </c>
      <c r="N176" s="29">
        <v>1</v>
      </c>
      <c r="O176" s="29">
        <v>0</v>
      </c>
      <c r="P176" s="29">
        <v>0.48</v>
      </c>
      <c r="Q176" s="29">
        <v>0.5</v>
      </c>
      <c r="R176" s="29">
        <v>0.40899999999999997</v>
      </c>
      <c r="S176" s="29">
        <v>0</v>
      </c>
      <c r="T176" s="29">
        <v>0</v>
      </c>
      <c r="U176" s="29">
        <v>0.98</v>
      </c>
    </row>
    <row r="177" spans="1:42" x14ac:dyDescent="0.15">
      <c r="A177" s="29" t="s">
        <v>114</v>
      </c>
      <c r="B177" s="29">
        <v>2016</v>
      </c>
      <c r="C177" s="29" t="s">
        <v>40</v>
      </c>
      <c r="D177" s="29">
        <v>9</v>
      </c>
      <c r="E177" s="29">
        <v>22</v>
      </c>
      <c r="F177" s="29">
        <v>5</v>
      </c>
      <c r="G177" s="29">
        <v>10</v>
      </c>
      <c r="H177" s="29">
        <v>1</v>
      </c>
      <c r="I177" s="29">
        <v>0</v>
      </c>
      <c r="J177" s="29">
        <v>0</v>
      </c>
      <c r="K177" s="29">
        <v>7</v>
      </c>
      <c r="L177" s="29">
        <v>3</v>
      </c>
      <c r="M177" s="29">
        <v>4</v>
      </c>
      <c r="N177" s="29">
        <v>0</v>
      </c>
      <c r="O177" s="29">
        <v>0</v>
      </c>
      <c r="P177" s="29">
        <v>0.52</v>
      </c>
      <c r="Q177" s="29">
        <v>0.5</v>
      </c>
      <c r="R177" s="29">
        <v>0.45500000000000002</v>
      </c>
      <c r="S177" s="29">
        <v>0</v>
      </c>
      <c r="T177" s="29">
        <v>0</v>
      </c>
      <c r="U177" s="29">
        <v>1.02</v>
      </c>
      <c r="V177" s="37"/>
    </row>
    <row r="178" spans="1:42" x14ac:dyDescent="0.15">
      <c r="A178" s="29" t="s">
        <v>103</v>
      </c>
      <c r="B178" s="29">
        <v>2020</v>
      </c>
      <c r="C178" s="29" t="s">
        <v>8</v>
      </c>
      <c r="D178" s="29">
        <v>5</v>
      </c>
      <c r="E178" s="29">
        <v>22</v>
      </c>
      <c r="F178" s="29">
        <v>6</v>
      </c>
      <c r="G178" s="29">
        <v>11</v>
      </c>
      <c r="H178" s="29">
        <v>1</v>
      </c>
      <c r="I178" s="29">
        <v>0</v>
      </c>
      <c r="J178" s="29">
        <v>0</v>
      </c>
      <c r="K178" s="29">
        <v>3</v>
      </c>
      <c r="L178" s="29">
        <v>1</v>
      </c>
      <c r="M178" s="29">
        <v>2</v>
      </c>
      <c r="N178" s="29">
        <v>0</v>
      </c>
      <c r="O178" s="29">
        <v>0</v>
      </c>
      <c r="P178" s="42">
        <v>0.52200000000000002</v>
      </c>
      <c r="Q178" s="42">
        <v>0.54500000000000004</v>
      </c>
      <c r="R178" s="42">
        <v>0.5</v>
      </c>
      <c r="S178" s="29">
        <v>0</v>
      </c>
      <c r="T178" s="29">
        <v>0</v>
      </c>
      <c r="U178" s="42">
        <v>1.0669999999999999</v>
      </c>
    </row>
    <row r="179" spans="1:42" x14ac:dyDescent="0.15">
      <c r="A179" s="35" t="s">
        <v>91</v>
      </c>
      <c r="B179" s="35">
        <v>2018</v>
      </c>
      <c r="C179" s="35" t="s">
        <v>24</v>
      </c>
      <c r="D179" s="35">
        <v>9</v>
      </c>
      <c r="E179" s="35">
        <v>21</v>
      </c>
      <c r="F179" s="35">
        <v>1</v>
      </c>
      <c r="G179" s="35">
        <v>8</v>
      </c>
      <c r="H179" s="35">
        <v>0</v>
      </c>
      <c r="I179" s="35">
        <v>0</v>
      </c>
      <c r="J179" s="35">
        <v>0</v>
      </c>
      <c r="K179" s="35">
        <v>3</v>
      </c>
      <c r="L179" s="35">
        <v>0</v>
      </c>
      <c r="M179" s="35">
        <v>3</v>
      </c>
      <c r="N179" s="35">
        <v>1</v>
      </c>
      <c r="O179" s="35">
        <v>0</v>
      </c>
      <c r="P179" s="35">
        <v>0.38100000000000001</v>
      </c>
      <c r="Q179" s="35">
        <v>0.38100000000000001</v>
      </c>
      <c r="R179" s="35">
        <v>0.38100000000000001</v>
      </c>
      <c r="S179" s="35">
        <v>0</v>
      </c>
      <c r="T179" s="35">
        <v>1</v>
      </c>
      <c r="U179" s="35">
        <v>0.76200000000000001</v>
      </c>
    </row>
    <row r="180" spans="1:42" ht="12" x14ac:dyDescent="0.15">
      <c r="A180" s="27" t="s">
        <v>43</v>
      </c>
      <c r="B180" s="28">
        <v>2012</v>
      </c>
      <c r="C180" s="28" t="s">
        <v>7</v>
      </c>
      <c r="D180" s="29">
        <v>9</v>
      </c>
      <c r="E180" s="29">
        <v>21</v>
      </c>
      <c r="F180" s="29">
        <v>6</v>
      </c>
      <c r="G180" s="29">
        <v>4</v>
      </c>
      <c r="H180" s="29">
        <v>0</v>
      </c>
      <c r="I180" s="29">
        <v>0</v>
      </c>
      <c r="J180" s="29">
        <v>0</v>
      </c>
      <c r="K180" s="29">
        <v>2</v>
      </c>
      <c r="L180" s="29">
        <v>1</v>
      </c>
      <c r="M180" s="29">
        <v>1</v>
      </c>
      <c r="N180" s="29">
        <v>0</v>
      </c>
      <c r="O180" s="29">
        <v>0</v>
      </c>
      <c r="P180" s="30">
        <v>0.22700000000000001</v>
      </c>
      <c r="Q180" s="30">
        <v>0.19</v>
      </c>
      <c r="R180" s="30">
        <v>0.19</v>
      </c>
      <c r="S180" s="29">
        <v>0</v>
      </c>
      <c r="T180" s="29">
        <v>0</v>
      </c>
      <c r="U180" s="30">
        <v>0.41799999999999998</v>
      </c>
    </row>
    <row r="181" spans="1:42" ht="12" x14ac:dyDescent="0.15">
      <c r="A181" s="27" t="s">
        <v>25</v>
      </c>
      <c r="B181" s="28">
        <v>2011</v>
      </c>
      <c r="C181" s="28" t="s">
        <v>24</v>
      </c>
      <c r="D181" s="32">
        <v>14</v>
      </c>
      <c r="E181" s="32">
        <v>20</v>
      </c>
      <c r="F181" s="32">
        <v>6</v>
      </c>
      <c r="G181" s="32">
        <v>3</v>
      </c>
      <c r="H181" s="32">
        <v>0</v>
      </c>
      <c r="I181" s="32">
        <v>0</v>
      </c>
      <c r="J181" s="32">
        <v>0</v>
      </c>
      <c r="K181" s="32">
        <v>0</v>
      </c>
      <c r="L181" s="32">
        <v>3</v>
      </c>
      <c r="M181" s="32">
        <v>6</v>
      </c>
      <c r="N181" s="32">
        <v>0</v>
      </c>
      <c r="O181" s="32">
        <v>0</v>
      </c>
      <c r="P181" s="33">
        <v>0.26100000000000001</v>
      </c>
      <c r="Q181" s="33">
        <v>0.15</v>
      </c>
      <c r="R181" s="33">
        <v>0.15</v>
      </c>
      <c r="S181" s="32">
        <v>0</v>
      </c>
      <c r="T181" s="32">
        <v>0</v>
      </c>
      <c r="U181" s="33">
        <v>0.41099999999999998</v>
      </c>
    </row>
    <row r="182" spans="1:42" ht="12" x14ac:dyDescent="0.15">
      <c r="A182" s="27" t="s">
        <v>98</v>
      </c>
      <c r="B182" s="28">
        <v>2014</v>
      </c>
      <c r="C182" s="28" t="s">
        <v>41</v>
      </c>
      <c r="D182" s="29">
        <v>11</v>
      </c>
      <c r="E182" s="29">
        <v>20</v>
      </c>
      <c r="F182" s="29">
        <v>5</v>
      </c>
      <c r="G182" s="29">
        <v>9</v>
      </c>
      <c r="H182" s="29">
        <v>2</v>
      </c>
      <c r="I182" s="29">
        <v>0</v>
      </c>
      <c r="J182" s="29">
        <v>0</v>
      </c>
      <c r="K182" s="29">
        <v>6</v>
      </c>
      <c r="L182" s="29">
        <v>1</v>
      </c>
      <c r="M182" s="29">
        <v>6</v>
      </c>
      <c r="N182" s="29">
        <v>0</v>
      </c>
      <c r="O182" s="29">
        <v>1</v>
      </c>
      <c r="P182" s="29">
        <v>0.5</v>
      </c>
      <c r="Q182" s="29">
        <v>0.55000000000000004</v>
      </c>
      <c r="R182" s="29">
        <v>0.45</v>
      </c>
      <c r="S182" s="29">
        <v>0</v>
      </c>
      <c r="T182" s="29">
        <v>0</v>
      </c>
      <c r="U182" s="29">
        <v>1.05</v>
      </c>
    </row>
    <row r="183" spans="1:42" x14ac:dyDescent="0.15">
      <c r="A183" s="35" t="s">
        <v>78</v>
      </c>
      <c r="B183" s="35">
        <v>2014</v>
      </c>
      <c r="C183" s="35" t="s">
        <v>28</v>
      </c>
      <c r="D183" s="35">
        <v>5</v>
      </c>
      <c r="E183" s="35">
        <v>20</v>
      </c>
      <c r="F183" s="35">
        <v>5</v>
      </c>
      <c r="G183" s="35">
        <v>4</v>
      </c>
      <c r="H183" s="35">
        <v>1</v>
      </c>
      <c r="I183" s="35">
        <v>0</v>
      </c>
      <c r="J183" s="35">
        <v>0</v>
      </c>
      <c r="K183" s="35">
        <v>5</v>
      </c>
      <c r="L183" s="35">
        <v>0</v>
      </c>
      <c r="M183" s="35">
        <v>2</v>
      </c>
      <c r="N183" s="35">
        <v>0</v>
      </c>
      <c r="O183" s="35">
        <v>0</v>
      </c>
      <c r="P183" s="35">
        <v>0.2</v>
      </c>
      <c r="Q183" s="35">
        <v>0.25</v>
      </c>
      <c r="R183" s="35">
        <v>0.2</v>
      </c>
      <c r="S183" s="35">
        <v>0</v>
      </c>
      <c r="T183" s="35">
        <v>0</v>
      </c>
      <c r="U183" s="35">
        <v>0.45</v>
      </c>
    </row>
    <row r="184" spans="1:42" ht="12" x14ac:dyDescent="0.15">
      <c r="A184" s="27" t="s">
        <v>59</v>
      </c>
      <c r="B184" s="31">
        <v>2012</v>
      </c>
      <c r="C184" s="28" t="s">
        <v>89</v>
      </c>
      <c r="D184" s="29">
        <v>14</v>
      </c>
      <c r="E184" s="29">
        <v>19</v>
      </c>
      <c r="F184" s="29">
        <v>2</v>
      </c>
      <c r="G184" s="29">
        <v>4</v>
      </c>
      <c r="H184" s="29">
        <v>0</v>
      </c>
      <c r="I184" s="29">
        <v>0</v>
      </c>
      <c r="J184" s="29">
        <v>0</v>
      </c>
      <c r="K184" s="29">
        <v>1</v>
      </c>
      <c r="L184" s="29">
        <v>1</v>
      </c>
      <c r="M184" s="29">
        <v>8</v>
      </c>
      <c r="N184" s="29">
        <v>0</v>
      </c>
      <c r="O184" s="29">
        <v>1</v>
      </c>
      <c r="P184" s="30">
        <v>0.28599999999999998</v>
      </c>
      <c r="Q184" s="30">
        <v>0.21099999999999999</v>
      </c>
      <c r="R184" s="30">
        <v>0.21099999999999999</v>
      </c>
      <c r="S184" s="29">
        <v>0</v>
      </c>
      <c r="T184" s="29">
        <v>0</v>
      </c>
      <c r="U184" s="30">
        <v>0.496</v>
      </c>
      <c r="V184" s="37"/>
    </row>
    <row r="185" spans="1:42" x14ac:dyDescent="0.15">
      <c r="A185" s="29" t="s">
        <v>25</v>
      </c>
      <c r="B185" s="29">
        <v>2015</v>
      </c>
      <c r="C185" s="29" t="s">
        <v>24</v>
      </c>
      <c r="D185" s="35">
        <v>10</v>
      </c>
      <c r="E185" s="35">
        <v>19</v>
      </c>
      <c r="F185" s="35">
        <v>3</v>
      </c>
      <c r="G185" s="35">
        <v>1</v>
      </c>
      <c r="H185" s="35">
        <v>0</v>
      </c>
      <c r="I185" s="35">
        <v>0</v>
      </c>
      <c r="J185" s="35">
        <v>0</v>
      </c>
      <c r="K185" s="35">
        <v>0</v>
      </c>
      <c r="L185" s="35">
        <v>3</v>
      </c>
      <c r="M185" s="35">
        <v>13</v>
      </c>
      <c r="N185" s="35">
        <v>0</v>
      </c>
      <c r="O185" s="35">
        <v>1</v>
      </c>
      <c r="P185" s="35">
        <v>0.217</v>
      </c>
      <c r="Q185" s="35">
        <v>5.2999999999999999E-2</v>
      </c>
      <c r="R185" s="35">
        <v>5.2999999999999999E-2</v>
      </c>
      <c r="S185" s="35">
        <v>0</v>
      </c>
      <c r="T185" s="35">
        <v>0</v>
      </c>
      <c r="U185" s="35">
        <v>0.27</v>
      </c>
    </row>
    <row r="186" spans="1:42" x14ac:dyDescent="0.15">
      <c r="A186" s="29" t="s">
        <v>112</v>
      </c>
      <c r="B186" s="29">
        <v>2018</v>
      </c>
      <c r="C186" s="29" t="s">
        <v>28</v>
      </c>
      <c r="D186" s="29">
        <v>7</v>
      </c>
      <c r="E186" s="29">
        <v>19</v>
      </c>
      <c r="F186" s="29">
        <v>1</v>
      </c>
      <c r="G186" s="29">
        <v>2</v>
      </c>
      <c r="H186" s="29">
        <v>0</v>
      </c>
      <c r="I186" s="29">
        <v>0</v>
      </c>
      <c r="J186" s="29">
        <v>0</v>
      </c>
      <c r="K186" s="29">
        <v>2</v>
      </c>
      <c r="L186" s="29">
        <v>0</v>
      </c>
      <c r="M186" s="29">
        <v>5</v>
      </c>
      <c r="N186" s="29">
        <v>0</v>
      </c>
      <c r="O186" s="29">
        <v>0</v>
      </c>
      <c r="P186" s="29">
        <v>0.105</v>
      </c>
      <c r="Q186" s="29">
        <v>0.105</v>
      </c>
      <c r="R186" s="29">
        <v>0.105</v>
      </c>
      <c r="S186" s="29">
        <v>0</v>
      </c>
      <c r="T186" s="29">
        <v>1</v>
      </c>
      <c r="U186" s="29">
        <v>0.21099999999999999</v>
      </c>
      <c r="V186" s="38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</row>
    <row r="187" spans="1:42" ht="15" customHeight="1" x14ac:dyDescent="0.15">
      <c r="A187" s="27" t="s">
        <v>78</v>
      </c>
      <c r="B187" s="28">
        <v>2012</v>
      </c>
      <c r="C187" s="28" t="s">
        <v>28</v>
      </c>
      <c r="D187" s="29">
        <v>15</v>
      </c>
      <c r="E187" s="29">
        <v>18</v>
      </c>
      <c r="F187" s="29">
        <v>3</v>
      </c>
      <c r="G187" s="29">
        <v>4</v>
      </c>
      <c r="H187" s="29">
        <v>0</v>
      </c>
      <c r="I187" s="29">
        <v>0</v>
      </c>
      <c r="J187" s="29">
        <v>0</v>
      </c>
      <c r="K187" s="29">
        <v>2</v>
      </c>
      <c r="L187" s="29">
        <v>2</v>
      </c>
      <c r="M187" s="29">
        <v>5</v>
      </c>
      <c r="N187" s="29">
        <v>0</v>
      </c>
      <c r="O187" s="29">
        <v>1</v>
      </c>
      <c r="P187" s="30">
        <v>0.318</v>
      </c>
      <c r="Q187" s="30">
        <v>0.222</v>
      </c>
      <c r="R187" s="30">
        <v>0.222</v>
      </c>
      <c r="S187" s="29">
        <v>1</v>
      </c>
      <c r="T187" s="29">
        <v>0</v>
      </c>
      <c r="U187" s="30">
        <v>0.54</v>
      </c>
      <c r="V187" s="37"/>
    </row>
    <row r="188" spans="1:42" ht="14" customHeight="1" x14ac:dyDescent="0.15">
      <c r="A188" s="35" t="s">
        <v>126</v>
      </c>
      <c r="B188" s="35">
        <v>2018</v>
      </c>
      <c r="C188" s="35" t="s">
        <v>89</v>
      </c>
      <c r="D188" s="35">
        <v>8</v>
      </c>
      <c r="E188" s="35">
        <v>16</v>
      </c>
      <c r="F188" s="35">
        <v>1</v>
      </c>
      <c r="G188" s="35">
        <v>5</v>
      </c>
      <c r="H188" s="35">
        <v>0</v>
      </c>
      <c r="I188" s="35">
        <v>0</v>
      </c>
      <c r="J188" s="35">
        <v>0</v>
      </c>
      <c r="K188" s="35">
        <v>3</v>
      </c>
      <c r="L188" s="35">
        <v>2</v>
      </c>
      <c r="M188" s="35">
        <v>4</v>
      </c>
      <c r="N188" s="35">
        <v>0</v>
      </c>
      <c r="O188" s="35">
        <v>0</v>
      </c>
      <c r="P188" s="35">
        <v>0.38900000000000001</v>
      </c>
      <c r="Q188" s="35">
        <v>0.313</v>
      </c>
      <c r="R188" s="35">
        <v>0.313</v>
      </c>
      <c r="S188" s="35">
        <v>0</v>
      </c>
      <c r="T188" s="35">
        <v>0</v>
      </c>
      <c r="U188" s="35">
        <v>0.70099999999999996</v>
      </c>
      <c r="V188" s="37"/>
    </row>
    <row r="189" spans="1:42" x14ac:dyDescent="0.15">
      <c r="A189" s="29" t="s">
        <v>142</v>
      </c>
      <c r="B189" s="29">
        <v>2016</v>
      </c>
      <c r="C189" s="29" t="s">
        <v>143</v>
      </c>
      <c r="D189" s="29">
        <v>5</v>
      </c>
      <c r="E189" s="29">
        <v>16</v>
      </c>
      <c r="F189" s="29">
        <v>1</v>
      </c>
      <c r="G189" s="29">
        <v>5</v>
      </c>
      <c r="H189" s="29">
        <v>0</v>
      </c>
      <c r="I189" s="29">
        <v>0</v>
      </c>
      <c r="J189" s="29">
        <v>0</v>
      </c>
      <c r="K189" s="29">
        <v>6</v>
      </c>
      <c r="L189" s="29">
        <v>2</v>
      </c>
      <c r="M189" s="29">
        <v>4</v>
      </c>
      <c r="N189" s="29">
        <v>0</v>
      </c>
      <c r="O189" s="29">
        <v>1</v>
      </c>
      <c r="P189" s="29">
        <v>0.4</v>
      </c>
      <c r="Q189" s="29">
        <v>0.313</v>
      </c>
      <c r="R189" s="29">
        <v>0.313</v>
      </c>
      <c r="S189" s="29">
        <v>1</v>
      </c>
      <c r="T189" s="29">
        <v>0</v>
      </c>
      <c r="U189" s="29">
        <v>0.71299999999999997</v>
      </c>
    </row>
    <row r="190" spans="1:42" ht="15" customHeight="1" x14ac:dyDescent="0.15">
      <c r="A190" s="27" t="s">
        <v>102</v>
      </c>
      <c r="B190" s="28">
        <v>2015</v>
      </c>
      <c r="C190" s="28" t="s">
        <v>89</v>
      </c>
      <c r="D190" s="35">
        <v>4</v>
      </c>
      <c r="E190" s="35">
        <v>16</v>
      </c>
      <c r="F190" s="35">
        <v>3</v>
      </c>
      <c r="G190" s="35">
        <v>6</v>
      </c>
      <c r="H190" s="35">
        <v>0</v>
      </c>
      <c r="I190" s="35">
        <v>0</v>
      </c>
      <c r="J190" s="35">
        <v>0</v>
      </c>
      <c r="K190" s="35">
        <v>1</v>
      </c>
      <c r="L190" s="35">
        <v>2</v>
      </c>
      <c r="M190" s="35">
        <v>3</v>
      </c>
      <c r="N190" s="35">
        <v>1</v>
      </c>
      <c r="O190" s="35">
        <v>0</v>
      </c>
      <c r="P190" s="35">
        <v>0.44400000000000001</v>
      </c>
      <c r="Q190" s="35">
        <v>0.375</v>
      </c>
      <c r="R190" s="35">
        <v>0.375</v>
      </c>
      <c r="S190" s="35">
        <v>0</v>
      </c>
      <c r="T190" s="35">
        <v>0</v>
      </c>
      <c r="U190" s="35">
        <v>0.81899999999999995</v>
      </c>
    </row>
    <row r="191" spans="1:42" ht="14" customHeight="1" x14ac:dyDescent="0.15">
      <c r="A191" s="29" t="s">
        <v>91</v>
      </c>
      <c r="B191" s="29">
        <v>2015</v>
      </c>
      <c r="C191" s="29" t="s">
        <v>24</v>
      </c>
      <c r="D191" s="35">
        <v>11</v>
      </c>
      <c r="E191" s="35">
        <v>14</v>
      </c>
      <c r="F191" s="35">
        <v>2</v>
      </c>
      <c r="G191" s="35">
        <v>2</v>
      </c>
      <c r="H191" s="35">
        <v>0</v>
      </c>
      <c r="I191" s="35">
        <v>0</v>
      </c>
      <c r="J191" s="35">
        <v>0</v>
      </c>
      <c r="K191" s="35">
        <v>0</v>
      </c>
      <c r="L191" s="35">
        <v>2</v>
      </c>
      <c r="M191" s="35">
        <v>4</v>
      </c>
      <c r="N191" s="35">
        <v>0</v>
      </c>
      <c r="O191" s="35">
        <v>0</v>
      </c>
      <c r="P191" s="35">
        <v>0.25</v>
      </c>
      <c r="Q191" s="35">
        <v>0.14299999999999999</v>
      </c>
      <c r="R191" s="35">
        <v>0.14299999999999999</v>
      </c>
      <c r="S191" s="35">
        <v>0</v>
      </c>
      <c r="T191" s="35">
        <v>0</v>
      </c>
      <c r="U191" s="35">
        <v>0.39300000000000002</v>
      </c>
    </row>
    <row r="192" spans="1:42" x14ac:dyDescent="0.15">
      <c r="A192" s="35" t="s">
        <v>92</v>
      </c>
      <c r="B192" s="35">
        <v>2014</v>
      </c>
      <c r="C192" s="35" t="s">
        <v>35</v>
      </c>
      <c r="D192" s="35">
        <v>9</v>
      </c>
      <c r="E192" s="35">
        <v>14</v>
      </c>
      <c r="F192" s="35">
        <v>5</v>
      </c>
      <c r="G192" s="35">
        <v>3</v>
      </c>
      <c r="H192" s="35">
        <v>0</v>
      </c>
      <c r="I192" s="35">
        <v>2</v>
      </c>
      <c r="J192" s="35">
        <v>0</v>
      </c>
      <c r="K192" s="35">
        <v>2</v>
      </c>
      <c r="L192" s="35">
        <v>3</v>
      </c>
      <c r="M192" s="35">
        <v>3</v>
      </c>
      <c r="N192" s="35">
        <v>0</v>
      </c>
      <c r="O192" s="35">
        <v>0</v>
      </c>
      <c r="P192" s="35">
        <v>0.35299999999999998</v>
      </c>
      <c r="Q192" s="35">
        <v>0.5</v>
      </c>
      <c r="R192" s="35">
        <v>0.214</v>
      </c>
      <c r="S192" s="35">
        <v>0</v>
      </c>
      <c r="T192" s="35">
        <v>0</v>
      </c>
      <c r="U192" s="35">
        <v>0.85299999999999998</v>
      </c>
    </row>
    <row r="193" spans="1:22" ht="14" customHeight="1" x14ac:dyDescent="0.15">
      <c r="A193" s="35" t="s">
        <v>43</v>
      </c>
      <c r="B193" s="35">
        <v>2014</v>
      </c>
      <c r="C193" s="35" t="s">
        <v>89</v>
      </c>
      <c r="D193" s="35">
        <v>9</v>
      </c>
      <c r="E193" s="35">
        <v>14</v>
      </c>
      <c r="F193" s="35">
        <v>2</v>
      </c>
      <c r="G193" s="35">
        <v>2</v>
      </c>
      <c r="H193" s="35">
        <v>0</v>
      </c>
      <c r="I193" s="35">
        <v>0</v>
      </c>
      <c r="J193" s="35">
        <v>0</v>
      </c>
      <c r="K193" s="35">
        <v>1</v>
      </c>
      <c r="L193" s="35">
        <v>2</v>
      </c>
      <c r="M193" s="35">
        <v>1</v>
      </c>
      <c r="N193" s="35">
        <v>0</v>
      </c>
      <c r="O193" s="35">
        <v>2</v>
      </c>
      <c r="P193" s="35">
        <v>0.33300000000000002</v>
      </c>
      <c r="Q193" s="35">
        <v>0.14299999999999999</v>
      </c>
      <c r="R193" s="35">
        <v>0.14299999999999999</v>
      </c>
      <c r="S193" s="35">
        <v>0</v>
      </c>
      <c r="T193" s="35">
        <v>1</v>
      </c>
      <c r="U193" s="35">
        <v>0.47599999999999998</v>
      </c>
    </row>
    <row r="194" spans="1:22" ht="14" customHeight="1" x14ac:dyDescent="0.15">
      <c r="A194" s="35" t="s">
        <v>100</v>
      </c>
      <c r="B194" s="35">
        <v>2013</v>
      </c>
      <c r="C194" s="35" t="s">
        <v>89</v>
      </c>
      <c r="D194" s="35">
        <v>9</v>
      </c>
      <c r="E194" s="35">
        <v>14</v>
      </c>
      <c r="F194" s="35">
        <v>1</v>
      </c>
      <c r="G194" s="35">
        <v>3</v>
      </c>
      <c r="H194" s="35">
        <v>0</v>
      </c>
      <c r="I194" s="35">
        <v>0</v>
      </c>
      <c r="J194" s="35">
        <v>0</v>
      </c>
      <c r="K194" s="35">
        <v>3</v>
      </c>
      <c r="L194" s="35">
        <v>0</v>
      </c>
      <c r="M194" s="35">
        <v>1</v>
      </c>
      <c r="N194" s="35">
        <v>0</v>
      </c>
      <c r="O194" s="35">
        <v>0</v>
      </c>
      <c r="P194" s="35">
        <v>0.2</v>
      </c>
      <c r="Q194" s="35">
        <v>0.214</v>
      </c>
      <c r="R194" s="35">
        <v>0.214</v>
      </c>
      <c r="S194" s="35">
        <v>1</v>
      </c>
      <c r="T194" s="35">
        <v>1</v>
      </c>
      <c r="U194" s="35">
        <v>0.2</v>
      </c>
    </row>
    <row r="195" spans="1:22" x14ac:dyDescent="0.15">
      <c r="A195" s="29" t="s">
        <v>91</v>
      </c>
      <c r="B195" s="29">
        <v>2014</v>
      </c>
      <c r="C195" s="29" t="s">
        <v>24</v>
      </c>
      <c r="D195" s="29">
        <v>11</v>
      </c>
      <c r="E195" s="29">
        <v>13</v>
      </c>
      <c r="F195" s="29">
        <v>4</v>
      </c>
      <c r="G195" s="29">
        <v>3</v>
      </c>
      <c r="H195" s="29">
        <v>0</v>
      </c>
      <c r="I195" s="29">
        <v>0</v>
      </c>
      <c r="J195" s="29">
        <v>0</v>
      </c>
      <c r="K195" s="29">
        <v>2</v>
      </c>
      <c r="L195" s="29">
        <v>1</v>
      </c>
      <c r="M195" s="29">
        <v>6</v>
      </c>
      <c r="N195" s="29">
        <v>0</v>
      </c>
      <c r="O195" s="29">
        <v>0</v>
      </c>
      <c r="P195" s="29">
        <v>0.28599999999999998</v>
      </c>
      <c r="Q195" s="29">
        <v>0.23100000000000001</v>
      </c>
      <c r="R195" s="29">
        <v>0.23100000000000001</v>
      </c>
      <c r="S195" s="29">
        <v>0</v>
      </c>
      <c r="T195" s="29">
        <v>0</v>
      </c>
      <c r="U195" s="29">
        <v>0.51600000000000001</v>
      </c>
    </row>
    <row r="196" spans="1:22" ht="14" customHeight="1" x14ac:dyDescent="0.15">
      <c r="A196" s="27" t="s">
        <v>47</v>
      </c>
      <c r="B196" s="28">
        <v>2011</v>
      </c>
      <c r="C196" s="28" t="s">
        <v>24</v>
      </c>
      <c r="D196" s="32">
        <v>10</v>
      </c>
      <c r="E196" s="32">
        <v>13</v>
      </c>
      <c r="F196" s="32">
        <v>4</v>
      </c>
      <c r="G196" s="32">
        <v>5</v>
      </c>
      <c r="H196" s="32">
        <v>0</v>
      </c>
      <c r="I196" s="32">
        <v>0</v>
      </c>
      <c r="J196" s="32">
        <v>0</v>
      </c>
      <c r="K196" s="32">
        <v>3</v>
      </c>
      <c r="L196" s="32">
        <v>2</v>
      </c>
      <c r="M196" s="32">
        <v>5</v>
      </c>
      <c r="N196" s="32">
        <v>1</v>
      </c>
      <c r="O196" s="32">
        <v>0</v>
      </c>
      <c r="P196" s="33">
        <v>0.46700000000000003</v>
      </c>
      <c r="Q196" s="33">
        <v>0.38500000000000001</v>
      </c>
      <c r="R196" s="33">
        <v>0.38500000000000001</v>
      </c>
      <c r="S196" s="32">
        <v>0</v>
      </c>
      <c r="T196" s="32">
        <v>1</v>
      </c>
      <c r="U196" s="33">
        <v>0.85099999999999998</v>
      </c>
    </row>
    <row r="197" spans="1:22" ht="12" x14ac:dyDescent="0.15">
      <c r="A197" s="27" t="s">
        <v>91</v>
      </c>
      <c r="B197" s="28">
        <v>2012</v>
      </c>
      <c r="C197" s="28" t="s">
        <v>24</v>
      </c>
      <c r="D197" s="29">
        <v>9</v>
      </c>
      <c r="E197" s="29">
        <v>13</v>
      </c>
      <c r="F197" s="29">
        <v>2</v>
      </c>
      <c r="G197" s="29">
        <v>3</v>
      </c>
      <c r="H197" s="29">
        <v>1</v>
      </c>
      <c r="I197" s="29">
        <v>0</v>
      </c>
      <c r="J197" s="29">
        <v>0</v>
      </c>
      <c r="K197" s="29">
        <v>5</v>
      </c>
      <c r="L197" s="29">
        <v>2</v>
      </c>
      <c r="M197" s="29">
        <v>2</v>
      </c>
      <c r="N197" s="29">
        <v>0</v>
      </c>
      <c r="O197" s="29">
        <v>1</v>
      </c>
      <c r="P197" s="30">
        <v>0.375</v>
      </c>
      <c r="Q197" s="30">
        <v>0.308</v>
      </c>
      <c r="R197" s="30">
        <v>0.23100000000000001</v>
      </c>
      <c r="S197" s="29">
        <v>0</v>
      </c>
      <c r="T197" s="29">
        <v>0</v>
      </c>
      <c r="U197" s="30">
        <v>0.68300000000000005</v>
      </c>
    </row>
    <row r="198" spans="1:22" ht="15" customHeight="1" x14ac:dyDescent="0.15">
      <c r="A198" s="27" t="s">
        <v>76</v>
      </c>
      <c r="B198" s="28">
        <v>2011</v>
      </c>
      <c r="C198" s="28" t="s">
        <v>24</v>
      </c>
      <c r="D198" s="32">
        <v>7</v>
      </c>
      <c r="E198" s="32">
        <v>13</v>
      </c>
      <c r="F198" s="32">
        <v>2</v>
      </c>
      <c r="G198" s="32">
        <v>5</v>
      </c>
      <c r="H198" s="32">
        <v>0</v>
      </c>
      <c r="I198" s="32">
        <v>0</v>
      </c>
      <c r="J198" s="32">
        <v>0</v>
      </c>
      <c r="K198" s="32">
        <v>3</v>
      </c>
      <c r="L198" s="32">
        <v>0</v>
      </c>
      <c r="M198" s="32">
        <v>2</v>
      </c>
      <c r="N198" s="32">
        <v>0</v>
      </c>
      <c r="O198" s="32">
        <v>0</v>
      </c>
      <c r="P198" s="33">
        <v>0.38500000000000001</v>
      </c>
      <c r="Q198" s="33">
        <v>0.38500000000000001</v>
      </c>
      <c r="R198" s="33">
        <v>0.38500000000000001</v>
      </c>
      <c r="S198" s="32">
        <v>0</v>
      </c>
      <c r="T198" s="32">
        <v>0</v>
      </c>
      <c r="U198" s="33">
        <v>0.76900000000000002</v>
      </c>
      <c r="V198" s="37"/>
    </row>
    <row r="199" spans="1:22" ht="14" customHeight="1" x14ac:dyDescent="0.15">
      <c r="A199" s="27" t="s">
        <v>84</v>
      </c>
      <c r="B199" s="28">
        <v>2012</v>
      </c>
      <c r="C199" s="28" t="s">
        <v>24</v>
      </c>
      <c r="D199" s="29">
        <v>3</v>
      </c>
      <c r="E199" s="29">
        <v>13</v>
      </c>
      <c r="F199" s="29">
        <v>3</v>
      </c>
      <c r="G199" s="29">
        <v>5</v>
      </c>
      <c r="H199" s="29">
        <v>0</v>
      </c>
      <c r="I199" s="29">
        <v>1</v>
      </c>
      <c r="J199" s="29">
        <v>0</v>
      </c>
      <c r="K199" s="29">
        <v>1</v>
      </c>
      <c r="L199" s="29">
        <v>1</v>
      </c>
      <c r="M199" s="29">
        <v>3</v>
      </c>
      <c r="N199" s="29">
        <v>3</v>
      </c>
      <c r="O199" s="29">
        <v>0</v>
      </c>
      <c r="P199" s="30">
        <v>0.42899999999999999</v>
      </c>
      <c r="Q199" s="30">
        <v>0.53800000000000003</v>
      </c>
      <c r="R199" s="30">
        <v>0.38500000000000001</v>
      </c>
      <c r="S199" s="29">
        <v>0</v>
      </c>
      <c r="T199" s="29">
        <v>0</v>
      </c>
      <c r="U199" s="30">
        <v>0.96699999999999997</v>
      </c>
      <c r="V199" s="37"/>
    </row>
    <row r="200" spans="1:22" x14ac:dyDescent="0.15">
      <c r="A200" s="35" t="s">
        <v>129</v>
      </c>
      <c r="B200" s="35">
        <v>2019</v>
      </c>
      <c r="C200" s="35" t="s">
        <v>30</v>
      </c>
      <c r="D200" s="35">
        <v>7</v>
      </c>
      <c r="E200" s="35">
        <v>12</v>
      </c>
      <c r="F200" s="35">
        <v>1</v>
      </c>
      <c r="G200" s="35">
        <v>3</v>
      </c>
      <c r="H200" s="35">
        <v>1</v>
      </c>
      <c r="I200" s="35">
        <v>0</v>
      </c>
      <c r="J200" s="35">
        <v>0</v>
      </c>
      <c r="K200" s="35">
        <v>1</v>
      </c>
      <c r="L200" s="35">
        <v>3</v>
      </c>
      <c r="M200" s="35">
        <v>5</v>
      </c>
      <c r="N200" s="35">
        <v>0</v>
      </c>
      <c r="O200" s="35">
        <v>0</v>
      </c>
      <c r="P200" s="36">
        <v>0.4</v>
      </c>
      <c r="Q200" s="36">
        <v>0.33300000000000002</v>
      </c>
      <c r="R200" s="36">
        <v>0.25</v>
      </c>
      <c r="S200" s="35">
        <v>0</v>
      </c>
      <c r="T200" s="35">
        <v>0</v>
      </c>
      <c r="U200" s="36">
        <v>0.73299999999999998</v>
      </c>
      <c r="V200" s="37"/>
    </row>
    <row r="201" spans="1:22" ht="12" x14ac:dyDescent="0.15">
      <c r="A201" s="27" t="s">
        <v>47</v>
      </c>
      <c r="B201" s="28">
        <v>2009</v>
      </c>
      <c r="C201" s="28" t="s">
        <v>24</v>
      </c>
      <c r="D201" s="28">
        <v>7</v>
      </c>
      <c r="E201" s="28">
        <v>12</v>
      </c>
      <c r="F201" s="28">
        <v>2</v>
      </c>
      <c r="G201" s="28">
        <v>1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5</v>
      </c>
      <c r="N201" s="28">
        <v>0</v>
      </c>
      <c r="O201" s="28">
        <v>0</v>
      </c>
      <c r="P201" s="34">
        <v>8.3000000000000004E-2</v>
      </c>
      <c r="Q201" s="34">
        <v>8.3000000000000004E-2</v>
      </c>
      <c r="R201" s="34">
        <v>8.3000000000000004E-2</v>
      </c>
      <c r="S201" s="28">
        <v>0</v>
      </c>
      <c r="T201" s="28">
        <v>0</v>
      </c>
      <c r="U201" s="34">
        <v>8.3000000000000004E-2</v>
      </c>
    </row>
    <row r="202" spans="1:22" x14ac:dyDescent="0.15">
      <c r="A202" s="29" t="s">
        <v>43</v>
      </c>
      <c r="B202" s="29">
        <v>2016</v>
      </c>
      <c r="C202" s="29" t="s">
        <v>89</v>
      </c>
      <c r="D202" s="29">
        <v>5</v>
      </c>
      <c r="E202" s="29">
        <v>12</v>
      </c>
      <c r="F202" s="29">
        <v>2</v>
      </c>
      <c r="G202" s="29">
        <v>1</v>
      </c>
      <c r="H202" s="29">
        <v>0</v>
      </c>
      <c r="I202" s="29">
        <v>0</v>
      </c>
      <c r="J202" s="29">
        <v>0</v>
      </c>
      <c r="K202" s="29">
        <v>1</v>
      </c>
      <c r="L202" s="29">
        <v>1</v>
      </c>
      <c r="M202" s="29">
        <v>4</v>
      </c>
      <c r="N202" s="29">
        <v>0</v>
      </c>
      <c r="O202" s="29">
        <v>2</v>
      </c>
      <c r="P202" s="29">
        <v>0.26700000000000002</v>
      </c>
      <c r="Q202" s="29">
        <v>8.3000000000000004E-2</v>
      </c>
      <c r="R202" s="29">
        <v>8.3000000000000004E-2</v>
      </c>
      <c r="S202" s="29">
        <v>0</v>
      </c>
      <c r="T202" s="29">
        <v>0</v>
      </c>
      <c r="U202" s="29">
        <v>0.35</v>
      </c>
    </row>
    <row r="203" spans="1:22" ht="12" x14ac:dyDescent="0.15">
      <c r="A203" s="27" t="s">
        <v>56</v>
      </c>
      <c r="B203" s="28">
        <v>2011</v>
      </c>
      <c r="C203" s="28" t="s">
        <v>28</v>
      </c>
      <c r="D203" s="32">
        <v>4</v>
      </c>
      <c r="E203" s="32">
        <v>12</v>
      </c>
      <c r="F203" s="32">
        <v>2</v>
      </c>
      <c r="G203" s="32">
        <v>3</v>
      </c>
      <c r="H203" s="32">
        <v>0</v>
      </c>
      <c r="I203" s="32">
        <v>0</v>
      </c>
      <c r="J203" s="32">
        <v>0</v>
      </c>
      <c r="K203" s="32">
        <v>2</v>
      </c>
      <c r="L203" s="32">
        <v>0</v>
      </c>
      <c r="M203" s="32">
        <v>2</v>
      </c>
      <c r="N203" s="32">
        <v>0</v>
      </c>
      <c r="O203" s="32">
        <v>1</v>
      </c>
      <c r="P203" s="33">
        <v>0.28599999999999998</v>
      </c>
      <c r="Q203" s="33">
        <v>0.25</v>
      </c>
      <c r="R203" s="33">
        <v>0.25</v>
      </c>
      <c r="S203" s="32">
        <v>1</v>
      </c>
      <c r="T203" s="32">
        <v>0</v>
      </c>
      <c r="U203" s="33">
        <v>0.53600000000000003</v>
      </c>
    </row>
    <row r="204" spans="1:22" x14ac:dyDescent="0.15">
      <c r="A204" s="29" t="s">
        <v>147</v>
      </c>
      <c r="B204" s="29">
        <v>2016</v>
      </c>
      <c r="C204" s="29" t="s">
        <v>28</v>
      </c>
      <c r="D204" s="29">
        <v>4</v>
      </c>
      <c r="E204" s="29">
        <v>12</v>
      </c>
      <c r="F204" s="29">
        <v>1</v>
      </c>
      <c r="G204" s="29">
        <v>1</v>
      </c>
      <c r="H204" s="29">
        <v>0</v>
      </c>
      <c r="I204" s="29">
        <v>0</v>
      </c>
      <c r="J204" s="29">
        <v>0</v>
      </c>
      <c r="K204" s="29">
        <v>0</v>
      </c>
      <c r="L204" s="29">
        <v>1</v>
      </c>
      <c r="M204" s="29">
        <v>5</v>
      </c>
      <c r="N204" s="29">
        <v>0</v>
      </c>
      <c r="O204" s="29">
        <v>1</v>
      </c>
      <c r="P204" s="29">
        <v>0.214</v>
      </c>
      <c r="Q204" s="29">
        <v>8.3000000000000004E-2</v>
      </c>
      <c r="R204" s="29">
        <v>8.3000000000000004E-2</v>
      </c>
      <c r="S204" s="29">
        <v>0</v>
      </c>
      <c r="T204" s="29">
        <v>0</v>
      </c>
      <c r="U204" s="29">
        <v>0.29799999999999999</v>
      </c>
    </row>
    <row r="205" spans="1:22" ht="14" customHeight="1" x14ac:dyDescent="0.15">
      <c r="A205" s="29" t="s">
        <v>144</v>
      </c>
      <c r="B205" s="29">
        <v>2016</v>
      </c>
      <c r="C205" s="29" t="s">
        <v>28</v>
      </c>
      <c r="D205" s="29">
        <v>7</v>
      </c>
      <c r="E205" s="29">
        <v>11</v>
      </c>
      <c r="F205" s="29">
        <v>4</v>
      </c>
      <c r="G205" s="29">
        <v>3</v>
      </c>
      <c r="H205" s="29">
        <v>0</v>
      </c>
      <c r="I205" s="29">
        <v>0</v>
      </c>
      <c r="J205" s="29">
        <v>1</v>
      </c>
      <c r="K205" s="29">
        <v>2</v>
      </c>
      <c r="L205" s="29">
        <v>0</v>
      </c>
      <c r="M205" s="29">
        <v>1</v>
      </c>
      <c r="N205" s="29">
        <v>0</v>
      </c>
      <c r="O205" s="29">
        <v>0</v>
      </c>
      <c r="P205" s="29">
        <v>0.27300000000000002</v>
      </c>
      <c r="Q205" s="29">
        <v>0.54500000000000004</v>
      </c>
      <c r="R205" s="29">
        <v>0.27300000000000002</v>
      </c>
      <c r="S205" s="29">
        <v>0</v>
      </c>
      <c r="T205" s="29">
        <v>0</v>
      </c>
      <c r="U205" s="29">
        <v>0.81799999999999995</v>
      </c>
    </row>
    <row r="206" spans="1:22" x14ac:dyDescent="0.15">
      <c r="A206" s="35" t="s">
        <v>119</v>
      </c>
      <c r="B206" s="35">
        <v>2019</v>
      </c>
      <c r="C206" s="35" t="s">
        <v>28</v>
      </c>
      <c r="D206" s="35">
        <v>6</v>
      </c>
      <c r="E206" s="35">
        <v>11</v>
      </c>
      <c r="F206" s="35">
        <v>2</v>
      </c>
      <c r="G206" s="35">
        <v>2</v>
      </c>
      <c r="H206" s="35">
        <v>0</v>
      </c>
      <c r="I206" s="35">
        <v>0</v>
      </c>
      <c r="J206" s="35">
        <v>0</v>
      </c>
      <c r="K206" s="35">
        <v>2</v>
      </c>
      <c r="L206" s="35">
        <v>3</v>
      </c>
      <c r="M206" s="35">
        <v>5</v>
      </c>
      <c r="N206" s="35">
        <v>0</v>
      </c>
      <c r="O206" s="35">
        <v>0</v>
      </c>
      <c r="P206" s="36">
        <v>0.35699999999999998</v>
      </c>
      <c r="Q206" s="36">
        <v>0.182</v>
      </c>
      <c r="R206" s="36">
        <v>0.182</v>
      </c>
      <c r="S206" s="35">
        <v>0</v>
      </c>
      <c r="T206" s="35">
        <v>0</v>
      </c>
      <c r="U206" s="36">
        <v>0.53900000000000003</v>
      </c>
    </row>
    <row r="207" spans="1:22" x14ac:dyDescent="0.15">
      <c r="A207" s="29" t="s">
        <v>25</v>
      </c>
      <c r="B207" s="29">
        <v>2013</v>
      </c>
      <c r="C207" s="29" t="s">
        <v>24</v>
      </c>
      <c r="D207" s="29">
        <v>6</v>
      </c>
      <c r="E207" s="29">
        <v>11</v>
      </c>
      <c r="F207" s="29">
        <v>1</v>
      </c>
      <c r="G207" s="29">
        <v>2</v>
      </c>
      <c r="H207" s="29">
        <v>1</v>
      </c>
      <c r="I207" s="29">
        <v>0</v>
      </c>
      <c r="J207" s="29">
        <v>0</v>
      </c>
      <c r="K207" s="29">
        <v>0</v>
      </c>
      <c r="L207" s="29">
        <v>1</v>
      </c>
      <c r="M207" s="29">
        <v>3</v>
      </c>
      <c r="N207" s="29">
        <v>0</v>
      </c>
      <c r="O207" s="29">
        <v>0</v>
      </c>
      <c r="P207" s="29">
        <v>0.25</v>
      </c>
      <c r="Q207" s="29">
        <v>0.27300000000000002</v>
      </c>
      <c r="R207" s="29">
        <v>0.182</v>
      </c>
      <c r="S207" s="29">
        <v>0</v>
      </c>
      <c r="T207" s="29">
        <v>0</v>
      </c>
      <c r="U207" s="29">
        <v>0.25</v>
      </c>
    </row>
    <row r="208" spans="1:22" x14ac:dyDescent="0.15">
      <c r="A208" s="29" t="s">
        <v>108</v>
      </c>
      <c r="B208" s="28">
        <v>2015</v>
      </c>
      <c r="C208" s="28" t="s">
        <v>42</v>
      </c>
      <c r="D208" s="35">
        <v>3</v>
      </c>
      <c r="E208" s="35">
        <v>11</v>
      </c>
      <c r="F208" s="35">
        <v>1</v>
      </c>
      <c r="G208" s="35">
        <v>2</v>
      </c>
      <c r="H208" s="35">
        <v>0</v>
      </c>
      <c r="I208" s="35">
        <v>0</v>
      </c>
      <c r="J208" s="35">
        <v>0</v>
      </c>
      <c r="K208" s="35">
        <v>1</v>
      </c>
      <c r="L208" s="35">
        <v>1</v>
      </c>
      <c r="M208" s="35">
        <v>3</v>
      </c>
      <c r="N208" s="35">
        <v>0</v>
      </c>
      <c r="O208" s="35">
        <v>0</v>
      </c>
      <c r="P208" s="35">
        <v>0.25</v>
      </c>
      <c r="Q208" s="35">
        <v>0.182</v>
      </c>
      <c r="R208" s="35">
        <v>0.182</v>
      </c>
      <c r="S208" s="35">
        <v>0</v>
      </c>
      <c r="T208" s="35">
        <v>0</v>
      </c>
      <c r="U208" s="35">
        <v>0.432</v>
      </c>
    </row>
    <row r="209" spans="1:42" s="29" customFormat="1" ht="12" x14ac:dyDescent="0.15">
      <c r="A209" s="27" t="s">
        <v>84</v>
      </c>
      <c r="B209" s="28">
        <v>2015</v>
      </c>
      <c r="C209" s="28" t="s">
        <v>24</v>
      </c>
      <c r="D209" s="35">
        <v>3</v>
      </c>
      <c r="E209" s="35">
        <v>11</v>
      </c>
      <c r="F209" s="35">
        <v>0</v>
      </c>
      <c r="G209" s="35">
        <v>1</v>
      </c>
      <c r="H209" s="35">
        <v>0</v>
      </c>
      <c r="I209" s="35">
        <v>0</v>
      </c>
      <c r="J209" s="35">
        <v>0</v>
      </c>
      <c r="K209" s="35">
        <v>0</v>
      </c>
      <c r="L209" s="35">
        <v>2</v>
      </c>
      <c r="M209" s="35">
        <v>1</v>
      </c>
      <c r="N209" s="35">
        <v>1</v>
      </c>
      <c r="O209" s="35">
        <v>1</v>
      </c>
      <c r="P209" s="35">
        <v>0.28599999999999998</v>
      </c>
      <c r="Q209" s="35">
        <v>9.0999999999999998E-2</v>
      </c>
      <c r="R209" s="35">
        <v>9.0999999999999998E-2</v>
      </c>
      <c r="S209" s="35">
        <v>0</v>
      </c>
      <c r="T209" s="35">
        <v>1</v>
      </c>
      <c r="U209" s="35">
        <v>0.377</v>
      </c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</row>
    <row r="210" spans="1:42" ht="12" x14ac:dyDescent="0.15">
      <c r="A210" s="27" t="s">
        <v>25</v>
      </c>
      <c r="B210" s="28">
        <v>2012</v>
      </c>
      <c r="C210" s="28" t="s">
        <v>24</v>
      </c>
      <c r="D210" s="29">
        <v>14</v>
      </c>
      <c r="E210" s="29">
        <v>10</v>
      </c>
      <c r="F210" s="29">
        <v>4</v>
      </c>
      <c r="G210" s="29">
        <v>2</v>
      </c>
      <c r="H210" s="29">
        <v>0</v>
      </c>
      <c r="I210" s="29">
        <v>0</v>
      </c>
      <c r="J210" s="29">
        <v>0</v>
      </c>
      <c r="K210" s="29">
        <v>0</v>
      </c>
      <c r="L210" s="29">
        <v>1</v>
      </c>
      <c r="M210" s="29">
        <v>6</v>
      </c>
      <c r="N210" s="29">
        <v>0</v>
      </c>
      <c r="O210" s="29">
        <v>1</v>
      </c>
      <c r="P210" s="30">
        <v>0.33300000000000002</v>
      </c>
      <c r="Q210" s="30">
        <v>0.2</v>
      </c>
      <c r="R210" s="30">
        <v>0.2</v>
      </c>
      <c r="S210" s="29">
        <v>0</v>
      </c>
      <c r="T210" s="29">
        <v>0</v>
      </c>
      <c r="U210" s="30">
        <v>0.53300000000000003</v>
      </c>
    </row>
    <row r="211" spans="1:42" ht="12" x14ac:dyDescent="0.15">
      <c r="A211" s="27" t="s">
        <v>47</v>
      </c>
      <c r="B211" s="28">
        <v>2012</v>
      </c>
      <c r="C211" s="28" t="s">
        <v>24</v>
      </c>
      <c r="D211" s="29">
        <v>6</v>
      </c>
      <c r="E211" s="29">
        <v>10</v>
      </c>
      <c r="F211" s="29">
        <v>1</v>
      </c>
      <c r="G211" s="29">
        <v>3</v>
      </c>
      <c r="H211" s="29">
        <v>0</v>
      </c>
      <c r="I211" s="29">
        <v>0</v>
      </c>
      <c r="J211" s="29">
        <v>0</v>
      </c>
      <c r="K211" s="29">
        <v>3</v>
      </c>
      <c r="L211" s="29">
        <v>1</v>
      </c>
      <c r="M211" s="29">
        <v>6</v>
      </c>
      <c r="N211" s="29">
        <v>0</v>
      </c>
      <c r="O211" s="29">
        <v>0</v>
      </c>
      <c r="P211" s="30">
        <v>0.36399999999999999</v>
      </c>
      <c r="Q211" s="30">
        <v>0.3</v>
      </c>
      <c r="R211" s="30">
        <v>0.3</v>
      </c>
      <c r="S211" s="29">
        <v>0</v>
      </c>
      <c r="T211" s="29">
        <v>0</v>
      </c>
      <c r="U211" s="30">
        <v>0.66400000000000003</v>
      </c>
    </row>
    <row r="212" spans="1:42" x14ac:dyDescent="0.15">
      <c r="A212" s="35" t="s">
        <v>123</v>
      </c>
      <c r="B212" s="35">
        <v>2019</v>
      </c>
      <c r="C212" s="35" t="s">
        <v>35</v>
      </c>
      <c r="D212" s="35">
        <v>4</v>
      </c>
      <c r="E212" s="35">
        <v>10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3</v>
      </c>
      <c r="N212" s="35">
        <v>0</v>
      </c>
      <c r="O212" s="35">
        <v>0</v>
      </c>
      <c r="P212" s="36">
        <v>0</v>
      </c>
      <c r="Q212" s="36">
        <v>0</v>
      </c>
      <c r="R212" s="36">
        <v>0</v>
      </c>
      <c r="S212" s="35">
        <v>0</v>
      </c>
      <c r="T212" s="35">
        <v>0</v>
      </c>
      <c r="U212" s="36">
        <v>0</v>
      </c>
      <c r="V212" s="37"/>
    </row>
    <row r="213" spans="1:42" ht="12" x14ac:dyDescent="0.15">
      <c r="A213" s="27" t="s">
        <v>48</v>
      </c>
      <c r="B213" s="31">
        <v>2009</v>
      </c>
      <c r="C213" s="28" t="s">
        <v>41</v>
      </c>
      <c r="D213" s="28">
        <v>2</v>
      </c>
      <c r="E213" s="28">
        <v>10</v>
      </c>
      <c r="F213" s="28">
        <v>0</v>
      </c>
      <c r="G213" s="28">
        <v>3</v>
      </c>
      <c r="H213" s="28">
        <v>0</v>
      </c>
      <c r="I213" s="28">
        <v>0</v>
      </c>
      <c r="J213" s="28">
        <v>0</v>
      </c>
      <c r="K213" s="28">
        <v>1</v>
      </c>
      <c r="L213" s="28">
        <v>4</v>
      </c>
      <c r="M213" s="28">
        <v>2</v>
      </c>
      <c r="N213" s="28">
        <v>0</v>
      </c>
      <c r="O213" s="28">
        <v>0</v>
      </c>
      <c r="P213" s="34">
        <v>0.3</v>
      </c>
      <c r="Q213" s="34">
        <v>0</v>
      </c>
      <c r="R213" s="34">
        <v>0.3</v>
      </c>
      <c r="S213" s="28">
        <v>0</v>
      </c>
      <c r="T213" s="28">
        <v>0</v>
      </c>
      <c r="U213" s="34">
        <v>0.3</v>
      </c>
    </row>
    <row r="214" spans="1:42" x14ac:dyDescent="0.15">
      <c r="A214" s="35" t="s">
        <v>43</v>
      </c>
      <c r="B214" s="35">
        <v>2013</v>
      </c>
      <c r="C214" s="35" t="s">
        <v>89</v>
      </c>
      <c r="D214" s="35">
        <v>6</v>
      </c>
      <c r="E214" s="35">
        <v>9</v>
      </c>
      <c r="F214" s="35">
        <v>2</v>
      </c>
      <c r="G214" s="35">
        <v>4</v>
      </c>
      <c r="H214" s="35">
        <v>1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0.44400000000000001</v>
      </c>
      <c r="Q214" s="35">
        <v>0.55600000000000005</v>
      </c>
      <c r="R214" s="35">
        <v>0.44400000000000001</v>
      </c>
      <c r="S214" s="35">
        <v>0</v>
      </c>
      <c r="T214" s="35">
        <v>0</v>
      </c>
      <c r="U214" s="35">
        <v>0.44400000000000001</v>
      </c>
    </row>
    <row r="215" spans="1:42" ht="12" x14ac:dyDescent="0.15">
      <c r="A215" s="27" t="s">
        <v>85</v>
      </c>
      <c r="B215" s="28">
        <v>2012</v>
      </c>
      <c r="C215" s="28" t="s">
        <v>24</v>
      </c>
      <c r="D215" s="29">
        <v>4</v>
      </c>
      <c r="E215" s="29">
        <v>9</v>
      </c>
      <c r="F215" s="29">
        <v>2</v>
      </c>
      <c r="G215" s="29">
        <v>3</v>
      </c>
      <c r="H215" s="29">
        <v>1</v>
      </c>
      <c r="I215" s="29">
        <v>0</v>
      </c>
      <c r="J215" s="29">
        <v>0</v>
      </c>
      <c r="K215" s="29">
        <v>1</v>
      </c>
      <c r="L215" s="29">
        <v>1</v>
      </c>
      <c r="M215" s="29">
        <v>0</v>
      </c>
      <c r="N215" s="29">
        <v>0</v>
      </c>
      <c r="O215" s="29">
        <v>1</v>
      </c>
      <c r="P215" s="30">
        <v>0.45500000000000002</v>
      </c>
      <c r="Q215" s="30">
        <v>0.44400000000000001</v>
      </c>
      <c r="R215" s="30">
        <v>0.33300000000000002</v>
      </c>
      <c r="S215" s="29">
        <v>0</v>
      </c>
      <c r="T215" s="29">
        <v>0</v>
      </c>
      <c r="U215" s="30">
        <v>0.89900000000000002</v>
      </c>
    </row>
    <row r="216" spans="1:42" x14ac:dyDescent="0.15">
      <c r="A216" s="35" t="s">
        <v>48</v>
      </c>
      <c r="B216" s="35">
        <v>2015</v>
      </c>
      <c r="C216" s="35" t="s">
        <v>89</v>
      </c>
      <c r="D216" s="35">
        <v>4</v>
      </c>
      <c r="E216" s="35">
        <v>9</v>
      </c>
      <c r="F216" s="35">
        <v>0</v>
      </c>
      <c r="G216" s="35">
        <v>2</v>
      </c>
      <c r="H216" s="35">
        <v>0</v>
      </c>
      <c r="I216" s="35">
        <v>0</v>
      </c>
      <c r="J216" s="35">
        <v>0</v>
      </c>
      <c r="K216" s="35">
        <v>0</v>
      </c>
      <c r="L216" s="35">
        <v>2</v>
      </c>
      <c r="M216" s="35">
        <v>2</v>
      </c>
      <c r="N216" s="35">
        <v>0</v>
      </c>
      <c r="O216" s="35">
        <v>1</v>
      </c>
      <c r="P216" s="35">
        <v>0.41699999999999998</v>
      </c>
      <c r="Q216" s="35">
        <v>0.222</v>
      </c>
      <c r="R216" s="35">
        <v>0.222</v>
      </c>
      <c r="S216" s="35">
        <v>0</v>
      </c>
      <c r="T216" s="35">
        <v>0</v>
      </c>
      <c r="U216" s="35">
        <v>0.63900000000000001</v>
      </c>
    </row>
    <row r="217" spans="1:42" ht="12" x14ac:dyDescent="0.15">
      <c r="A217" s="27" t="s">
        <v>29</v>
      </c>
      <c r="B217" s="28">
        <v>2008</v>
      </c>
      <c r="C217" s="28" t="s">
        <v>30</v>
      </c>
      <c r="D217" s="28">
        <v>2</v>
      </c>
      <c r="E217" s="28">
        <v>9</v>
      </c>
      <c r="F217" s="28">
        <v>0</v>
      </c>
      <c r="G217" s="28">
        <v>1</v>
      </c>
      <c r="H217" s="28">
        <v>1</v>
      </c>
      <c r="I217" s="28">
        <v>0</v>
      </c>
      <c r="J217" s="28">
        <v>0</v>
      </c>
      <c r="K217" s="28">
        <v>1</v>
      </c>
      <c r="L217" s="28">
        <v>0</v>
      </c>
      <c r="M217" s="28">
        <v>3</v>
      </c>
      <c r="N217" s="28">
        <v>0</v>
      </c>
      <c r="O217" s="28">
        <v>0</v>
      </c>
      <c r="P217" s="34">
        <v>0.111</v>
      </c>
      <c r="Q217" s="34">
        <v>0.222</v>
      </c>
      <c r="R217" s="34">
        <v>0.111</v>
      </c>
      <c r="S217" s="28">
        <v>0</v>
      </c>
      <c r="T217" s="28">
        <v>0</v>
      </c>
      <c r="U217" s="34">
        <v>0.33300000000000002</v>
      </c>
    </row>
    <row r="218" spans="1:42" ht="12" x14ac:dyDescent="0.15">
      <c r="A218" s="27" t="s">
        <v>56</v>
      </c>
      <c r="B218" s="28">
        <v>2009</v>
      </c>
      <c r="C218" s="28" t="s">
        <v>28</v>
      </c>
      <c r="D218" s="28">
        <v>10</v>
      </c>
      <c r="E218" s="28">
        <v>8</v>
      </c>
      <c r="F218" s="28">
        <v>0</v>
      </c>
      <c r="G218" s="28">
        <v>2</v>
      </c>
      <c r="H218" s="28">
        <v>0</v>
      </c>
      <c r="I218" s="28">
        <v>0</v>
      </c>
      <c r="J218" s="28">
        <v>0</v>
      </c>
      <c r="K218" s="28">
        <v>1</v>
      </c>
      <c r="L218" s="28">
        <v>1</v>
      </c>
      <c r="M218" s="28">
        <v>0</v>
      </c>
      <c r="N218" s="28">
        <v>0</v>
      </c>
      <c r="O218" s="28">
        <v>0</v>
      </c>
      <c r="P218" s="34">
        <v>0.33300000000000002</v>
      </c>
      <c r="Q218" s="34">
        <v>0.25</v>
      </c>
      <c r="R218" s="34">
        <v>0.25</v>
      </c>
      <c r="S218" s="28">
        <v>0</v>
      </c>
      <c r="T218" s="28">
        <v>0</v>
      </c>
      <c r="U218" s="34">
        <v>0.33300000000000002</v>
      </c>
      <c r="V218" s="37"/>
    </row>
    <row r="219" spans="1:42" x14ac:dyDescent="0.15">
      <c r="A219" s="29" t="s">
        <v>116</v>
      </c>
      <c r="B219" s="29">
        <v>2016</v>
      </c>
      <c r="C219" s="29" t="s">
        <v>28</v>
      </c>
      <c r="D219" s="29">
        <v>10</v>
      </c>
      <c r="E219" s="29">
        <v>8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1</v>
      </c>
      <c r="M219" s="29">
        <v>4</v>
      </c>
      <c r="N219" s="29">
        <v>0</v>
      </c>
      <c r="O219" s="29">
        <v>0</v>
      </c>
      <c r="P219" s="29">
        <v>0.111</v>
      </c>
      <c r="Q219" s="29">
        <v>0</v>
      </c>
      <c r="R219" s="29">
        <v>0</v>
      </c>
      <c r="S219" s="29">
        <v>0</v>
      </c>
      <c r="T219" s="29">
        <v>0</v>
      </c>
      <c r="U219" s="29">
        <v>0.111</v>
      </c>
    </row>
    <row r="220" spans="1:42" x14ac:dyDescent="0.15">
      <c r="A220" s="29" t="s">
        <v>105</v>
      </c>
      <c r="B220" s="29">
        <v>2016</v>
      </c>
      <c r="C220" s="29" t="s">
        <v>28</v>
      </c>
      <c r="D220" s="29">
        <v>6</v>
      </c>
      <c r="E220" s="29">
        <v>8</v>
      </c>
      <c r="F220" s="29">
        <v>1</v>
      </c>
      <c r="G220" s="29">
        <v>1</v>
      </c>
      <c r="H220" s="29">
        <v>0</v>
      </c>
      <c r="I220" s="29">
        <v>0</v>
      </c>
      <c r="J220" s="29">
        <v>0</v>
      </c>
      <c r="K220" s="29">
        <v>1</v>
      </c>
      <c r="L220" s="29">
        <v>1</v>
      </c>
      <c r="M220" s="29">
        <v>3</v>
      </c>
      <c r="N220" s="29">
        <v>0</v>
      </c>
      <c r="O220" s="29">
        <v>0</v>
      </c>
      <c r="P220" s="29">
        <v>0.222</v>
      </c>
      <c r="Q220" s="29">
        <v>0.125</v>
      </c>
      <c r="R220" s="29">
        <v>0.125</v>
      </c>
      <c r="S220" s="29">
        <v>0</v>
      </c>
      <c r="T220" s="29">
        <v>0</v>
      </c>
      <c r="U220" s="29">
        <v>0.34699999999999998</v>
      </c>
      <c r="V220" s="37"/>
    </row>
    <row r="221" spans="1:42" x14ac:dyDescent="0.15">
      <c r="A221" s="29" t="s">
        <v>146</v>
      </c>
      <c r="B221" s="29">
        <v>2016</v>
      </c>
      <c r="C221" s="29" t="s">
        <v>28</v>
      </c>
      <c r="D221" s="29">
        <v>5</v>
      </c>
      <c r="E221" s="29">
        <v>8</v>
      </c>
      <c r="F221" s="29">
        <v>1</v>
      </c>
      <c r="G221" s="29">
        <v>2</v>
      </c>
      <c r="H221" s="29">
        <v>0</v>
      </c>
      <c r="I221" s="29">
        <v>0</v>
      </c>
      <c r="J221" s="29">
        <v>0</v>
      </c>
      <c r="K221" s="29">
        <v>1</v>
      </c>
      <c r="L221" s="29">
        <v>1</v>
      </c>
      <c r="M221" s="29">
        <v>6</v>
      </c>
      <c r="N221" s="29">
        <v>0</v>
      </c>
      <c r="O221" s="29">
        <v>0</v>
      </c>
      <c r="P221" s="29">
        <v>0.33300000000000002</v>
      </c>
      <c r="Q221" s="29">
        <v>0.25</v>
      </c>
      <c r="R221" s="29">
        <v>0.25</v>
      </c>
      <c r="S221" s="29">
        <v>0</v>
      </c>
      <c r="T221" s="29">
        <v>0</v>
      </c>
      <c r="U221" s="29">
        <v>0.58299999999999996</v>
      </c>
    </row>
    <row r="222" spans="1:42" x14ac:dyDescent="0.15">
      <c r="A222" s="29" t="s">
        <v>112</v>
      </c>
      <c r="B222" s="29">
        <v>2020</v>
      </c>
      <c r="C222" s="29" t="s">
        <v>28</v>
      </c>
      <c r="D222" s="29">
        <v>4</v>
      </c>
      <c r="E222" s="29">
        <v>8</v>
      </c>
      <c r="F222" s="29">
        <v>0</v>
      </c>
      <c r="G222" s="29">
        <v>1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4</v>
      </c>
      <c r="N222" s="29">
        <v>0</v>
      </c>
      <c r="O222" s="29">
        <v>0</v>
      </c>
      <c r="P222" s="42">
        <v>0.125</v>
      </c>
      <c r="Q222" s="42">
        <v>0.125</v>
      </c>
      <c r="R222" s="42">
        <v>0.125</v>
      </c>
      <c r="S222" s="29">
        <v>0</v>
      </c>
      <c r="T222" s="29">
        <v>0</v>
      </c>
      <c r="U222" s="42">
        <v>0.25</v>
      </c>
    </row>
    <row r="223" spans="1:42" ht="12" x14ac:dyDescent="0.15">
      <c r="A223" s="27" t="s">
        <v>54</v>
      </c>
      <c r="B223" s="28">
        <v>2008</v>
      </c>
      <c r="C223" s="28" t="s">
        <v>55</v>
      </c>
      <c r="D223" s="28">
        <v>2</v>
      </c>
      <c r="E223" s="28">
        <v>8</v>
      </c>
      <c r="F223" s="28">
        <v>0</v>
      </c>
      <c r="G223" s="28">
        <v>5</v>
      </c>
      <c r="H223" s="28">
        <v>1</v>
      </c>
      <c r="I223" s="28">
        <v>0</v>
      </c>
      <c r="J223" s="28">
        <v>0</v>
      </c>
      <c r="K223" s="28">
        <v>4</v>
      </c>
      <c r="L223" s="28">
        <v>1</v>
      </c>
      <c r="M223" s="28">
        <v>1</v>
      </c>
      <c r="N223" s="28">
        <v>0</v>
      </c>
      <c r="O223" s="28">
        <v>0</v>
      </c>
      <c r="P223" s="34">
        <v>0.66700000000000004</v>
      </c>
      <c r="Q223" s="34">
        <v>0.75</v>
      </c>
      <c r="R223" s="34">
        <v>0.625</v>
      </c>
      <c r="S223" s="28">
        <v>0</v>
      </c>
      <c r="T223" s="28">
        <v>0</v>
      </c>
      <c r="U223" s="34">
        <v>1.417</v>
      </c>
    </row>
    <row r="224" spans="1:42" x14ac:dyDescent="0.15">
      <c r="A224" s="35" t="s">
        <v>78</v>
      </c>
      <c r="B224" s="35">
        <v>2015</v>
      </c>
      <c r="C224" s="35" t="s">
        <v>28</v>
      </c>
      <c r="D224" s="35">
        <v>2</v>
      </c>
      <c r="E224" s="35">
        <v>8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1</v>
      </c>
      <c r="L224" s="35">
        <v>2</v>
      </c>
      <c r="M224" s="35">
        <v>2</v>
      </c>
      <c r="N224" s="35">
        <v>0</v>
      </c>
      <c r="O224" s="35">
        <v>0</v>
      </c>
      <c r="P224" s="35">
        <v>0.2</v>
      </c>
      <c r="Q224" s="35">
        <v>0</v>
      </c>
      <c r="R224" s="35">
        <v>0</v>
      </c>
      <c r="S224" s="35">
        <v>0</v>
      </c>
      <c r="T224" s="35">
        <v>0</v>
      </c>
      <c r="U224" s="35">
        <v>0.2</v>
      </c>
    </row>
    <row r="225" spans="1:22" x14ac:dyDescent="0.15">
      <c r="A225" s="29" t="s">
        <v>25</v>
      </c>
      <c r="B225" s="29">
        <v>2014</v>
      </c>
      <c r="C225" s="29" t="s">
        <v>24</v>
      </c>
      <c r="D225" s="29">
        <v>8</v>
      </c>
      <c r="E225" s="29">
        <v>7</v>
      </c>
      <c r="F225" s="29">
        <v>7</v>
      </c>
      <c r="G225" s="29">
        <v>4</v>
      </c>
      <c r="H225" s="29">
        <v>1</v>
      </c>
      <c r="I225" s="29">
        <v>0</v>
      </c>
      <c r="J225" s="29">
        <v>0</v>
      </c>
      <c r="K225" s="29">
        <v>1</v>
      </c>
      <c r="L225" s="29">
        <v>4</v>
      </c>
      <c r="M225" s="29">
        <v>1</v>
      </c>
      <c r="N225" s="29">
        <v>0</v>
      </c>
      <c r="O225" s="29">
        <v>0</v>
      </c>
      <c r="P225" s="29">
        <v>0.72699999999999998</v>
      </c>
      <c r="Q225" s="29">
        <v>0.71399999999999997</v>
      </c>
      <c r="R225" s="29">
        <v>0.57099999999999995</v>
      </c>
      <c r="S225" s="29">
        <v>0</v>
      </c>
      <c r="T225" s="29">
        <v>0</v>
      </c>
      <c r="U225" s="29">
        <v>1.4419999999999999</v>
      </c>
    </row>
    <row r="226" spans="1:22" x14ac:dyDescent="0.15">
      <c r="A226" s="35" t="s">
        <v>100</v>
      </c>
      <c r="B226" s="35">
        <v>2014</v>
      </c>
      <c r="C226" s="35" t="s">
        <v>8</v>
      </c>
      <c r="D226" s="35">
        <v>6</v>
      </c>
      <c r="E226" s="35">
        <v>7</v>
      </c>
      <c r="F226" s="35">
        <v>2</v>
      </c>
      <c r="G226" s="35">
        <v>2</v>
      </c>
      <c r="H226" s="35">
        <v>0</v>
      </c>
      <c r="I226" s="35">
        <v>0</v>
      </c>
      <c r="J226" s="35">
        <v>0</v>
      </c>
      <c r="K226" s="35">
        <v>2</v>
      </c>
      <c r="L226" s="35">
        <v>1</v>
      </c>
      <c r="M226" s="35">
        <v>1</v>
      </c>
      <c r="N226" s="35">
        <v>0</v>
      </c>
      <c r="O226" s="35">
        <v>0</v>
      </c>
      <c r="P226" s="35">
        <v>0.375</v>
      </c>
      <c r="Q226" s="35">
        <v>0.28599999999999998</v>
      </c>
      <c r="R226" s="35">
        <v>0.28599999999999998</v>
      </c>
      <c r="S226" s="35">
        <v>0</v>
      </c>
      <c r="T226" s="35">
        <v>0</v>
      </c>
      <c r="U226" s="35">
        <v>0.66100000000000003</v>
      </c>
    </row>
    <row r="227" spans="1:22" x14ac:dyDescent="0.15">
      <c r="A227" s="35" t="s">
        <v>115</v>
      </c>
      <c r="B227" s="35">
        <v>2019</v>
      </c>
      <c r="C227" s="35" t="s">
        <v>28</v>
      </c>
      <c r="D227" s="35">
        <v>4</v>
      </c>
      <c r="E227" s="35">
        <v>7</v>
      </c>
      <c r="F227" s="35">
        <v>3</v>
      </c>
      <c r="G227" s="35">
        <v>3</v>
      </c>
      <c r="H227" s="35">
        <v>0</v>
      </c>
      <c r="I227" s="35">
        <v>0</v>
      </c>
      <c r="J227" s="35">
        <v>0</v>
      </c>
      <c r="K227" s="35">
        <v>1</v>
      </c>
      <c r="L227" s="35">
        <v>1</v>
      </c>
      <c r="M227" s="35">
        <v>3</v>
      </c>
      <c r="N227" s="35">
        <v>0</v>
      </c>
      <c r="O227" s="35">
        <v>0</v>
      </c>
      <c r="P227" s="36">
        <v>0.5</v>
      </c>
      <c r="Q227" s="36">
        <v>0.42899999999999999</v>
      </c>
      <c r="R227" s="36">
        <v>0.42899999999999999</v>
      </c>
      <c r="S227" s="35">
        <v>0</v>
      </c>
      <c r="T227" s="35">
        <v>0</v>
      </c>
      <c r="U227" s="36">
        <v>0.92900000000000005</v>
      </c>
    </row>
    <row r="228" spans="1:22" x14ac:dyDescent="0.15">
      <c r="A228" s="29" t="s">
        <v>110</v>
      </c>
      <c r="B228" s="29">
        <v>2016</v>
      </c>
      <c r="C228" s="29" t="s">
        <v>28</v>
      </c>
      <c r="D228" s="29">
        <v>4</v>
      </c>
      <c r="E228" s="29">
        <v>7</v>
      </c>
      <c r="F228" s="29">
        <v>0</v>
      </c>
      <c r="G228" s="29">
        <v>1</v>
      </c>
      <c r="H228" s="29">
        <v>0</v>
      </c>
      <c r="I228" s="29">
        <v>0</v>
      </c>
      <c r="J228" s="29">
        <v>0</v>
      </c>
      <c r="K228" s="29">
        <v>1</v>
      </c>
      <c r="L228" s="29">
        <v>1</v>
      </c>
      <c r="M228" s="29">
        <v>0</v>
      </c>
      <c r="N228" s="29">
        <v>0</v>
      </c>
      <c r="O228" s="29">
        <v>0</v>
      </c>
      <c r="P228" s="29">
        <v>0.25</v>
      </c>
      <c r="Q228" s="29">
        <v>0.14299999999999999</v>
      </c>
      <c r="R228" s="29">
        <v>0.14299999999999999</v>
      </c>
      <c r="S228" s="29">
        <v>0</v>
      </c>
      <c r="T228" s="29">
        <v>1</v>
      </c>
      <c r="U228" s="29">
        <v>0.39300000000000002</v>
      </c>
      <c r="V228" s="37"/>
    </row>
    <row r="229" spans="1:22" x14ac:dyDescent="0.15">
      <c r="A229" s="29" t="s">
        <v>111</v>
      </c>
      <c r="B229" s="29">
        <v>2020</v>
      </c>
      <c r="C229" s="29" t="s">
        <v>28</v>
      </c>
      <c r="D229" s="29">
        <v>3</v>
      </c>
      <c r="E229" s="29">
        <v>7</v>
      </c>
      <c r="F229" s="29">
        <v>0</v>
      </c>
      <c r="G229" s="29">
        <v>1</v>
      </c>
      <c r="H229" s="29">
        <v>1</v>
      </c>
      <c r="I229" s="29">
        <v>0</v>
      </c>
      <c r="J229" s="29">
        <v>0</v>
      </c>
      <c r="K229" s="29">
        <v>0</v>
      </c>
      <c r="L229" s="29">
        <v>0</v>
      </c>
      <c r="M229" s="29">
        <v>1</v>
      </c>
      <c r="N229" s="29">
        <v>0</v>
      </c>
      <c r="O229" s="29">
        <v>1</v>
      </c>
      <c r="P229" s="42">
        <v>0.25</v>
      </c>
      <c r="Q229" s="42">
        <v>0.28599999999999998</v>
      </c>
      <c r="R229" s="42">
        <v>0.14299999999999999</v>
      </c>
      <c r="S229" s="29">
        <v>0</v>
      </c>
      <c r="T229" s="29">
        <v>0</v>
      </c>
      <c r="U229" s="42">
        <v>0.53600000000000003</v>
      </c>
      <c r="V229" s="37"/>
    </row>
    <row r="230" spans="1:22" ht="12" x14ac:dyDescent="0.15">
      <c r="A230" s="27" t="s">
        <v>61</v>
      </c>
      <c r="B230" s="28">
        <v>2009</v>
      </c>
      <c r="C230" s="28" t="s">
        <v>35</v>
      </c>
      <c r="D230" s="28">
        <v>2</v>
      </c>
      <c r="E230" s="28">
        <v>7</v>
      </c>
      <c r="F230" s="28">
        <v>0</v>
      </c>
      <c r="G230" s="28">
        <v>2</v>
      </c>
      <c r="H230" s="28">
        <v>0</v>
      </c>
      <c r="I230" s="28">
        <v>0</v>
      </c>
      <c r="J230" s="28">
        <v>0</v>
      </c>
      <c r="K230" s="28">
        <v>1</v>
      </c>
      <c r="L230" s="28">
        <v>0</v>
      </c>
      <c r="M230" s="28">
        <v>2</v>
      </c>
      <c r="N230" s="28">
        <v>0</v>
      </c>
      <c r="O230" s="28">
        <v>0</v>
      </c>
      <c r="P230" s="34">
        <v>0.28599999999999998</v>
      </c>
      <c r="Q230" s="34">
        <v>0.28599999999999998</v>
      </c>
      <c r="R230" s="34">
        <v>0.28599999999999998</v>
      </c>
      <c r="S230" s="28">
        <v>0</v>
      </c>
      <c r="T230" s="28">
        <v>0</v>
      </c>
      <c r="U230" s="34">
        <v>0.28599999999999998</v>
      </c>
    </row>
    <row r="231" spans="1:22" ht="12" x14ac:dyDescent="0.15">
      <c r="A231" s="27" t="s">
        <v>37</v>
      </c>
      <c r="B231" s="28">
        <v>2008</v>
      </c>
      <c r="C231" s="28" t="s">
        <v>38</v>
      </c>
      <c r="D231" s="28">
        <v>9</v>
      </c>
      <c r="E231" s="28">
        <v>6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1</v>
      </c>
      <c r="M231" s="28">
        <v>5</v>
      </c>
      <c r="N231" s="28">
        <v>0</v>
      </c>
      <c r="O231" s="28">
        <v>0</v>
      </c>
      <c r="P231" s="34">
        <v>0.14299999999999999</v>
      </c>
      <c r="Q231" s="34">
        <v>0</v>
      </c>
      <c r="R231" s="34">
        <v>0</v>
      </c>
      <c r="S231" s="28">
        <v>0</v>
      </c>
      <c r="T231" s="28">
        <v>1</v>
      </c>
      <c r="U231" s="34">
        <v>0.14299999999999999</v>
      </c>
    </row>
    <row r="232" spans="1:22" ht="12" x14ac:dyDescent="0.15">
      <c r="A232" s="27" t="s">
        <v>53</v>
      </c>
      <c r="B232" s="28">
        <v>2008</v>
      </c>
      <c r="C232" s="28" t="s">
        <v>22</v>
      </c>
      <c r="D232" s="28">
        <v>9</v>
      </c>
      <c r="E232" s="28">
        <v>6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1</v>
      </c>
      <c r="M232" s="28">
        <v>3</v>
      </c>
      <c r="N232" s="28">
        <v>0</v>
      </c>
      <c r="O232" s="28">
        <v>0</v>
      </c>
      <c r="P232" s="34">
        <v>0.14299999999999999</v>
      </c>
      <c r="Q232" s="34">
        <v>0</v>
      </c>
      <c r="R232" s="34">
        <v>0</v>
      </c>
      <c r="S232" s="28">
        <v>0</v>
      </c>
      <c r="T232" s="28">
        <v>0</v>
      </c>
      <c r="U232" s="34">
        <v>0.14299999999999999</v>
      </c>
    </row>
    <row r="233" spans="1:22" ht="12" x14ac:dyDescent="0.15">
      <c r="A233" s="27" t="s">
        <v>104</v>
      </c>
      <c r="B233" s="28">
        <v>2015</v>
      </c>
      <c r="C233" s="28" t="s">
        <v>28</v>
      </c>
      <c r="D233" s="35">
        <v>5</v>
      </c>
      <c r="E233" s="35">
        <v>6</v>
      </c>
      <c r="F233" s="35">
        <v>1</v>
      </c>
      <c r="G233" s="35">
        <v>3</v>
      </c>
      <c r="H233" s="35">
        <v>0</v>
      </c>
      <c r="I233" s="35">
        <v>0</v>
      </c>
      <c r="J233" s="35">
        <v>0</v>
      </c>
      <c r="K233" s="35">
        <v>2</v>
      </c>
      <c r="L233" s="35">
        <v>0</v>
      </c>
      <c r="M233" s="35">
        <v>1</v>
      </c>
      <c r="N233" s="35">
        <v>2</v>
      </c>
      <c r="O233" s="35">
        <v>0</v>
      </c>
      <c r="P233" s="35">
        <v>0.5</v>
      </c>
      <c r="Q233" s="35">
        <v>0.5</v>
      </c>
      <c r="R233" s="35">
        <v>0.5</v>
      </c>
      <c r="S233" s="35">
        <v>0</v>
      </c>
      <c r="T233" s="35">
        <v>0</v>
      </c>
      <c r="U233" s="35">
        <v>1</v>
      </c>
    </row>
    <row r="234" spans="1:22" ht="15" customHeight="1" x14ac:dyDescent="0.15">
      <c r="A234" s="29" t="s">
        <v>155</v>
      </c>
      <c r="B234" s="29">
        <v>2020</v>
      </c>
      <c r="C234" s="29" t="s">
        <v>107</v>
      </c>
      <c r="D234" s="29">
        <v>4</v>
      </c>
      <c r="E234" s="29">
        <v>6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2</v>
      </c>
      <c r="M234" s="29">
        <v>4</v>
      </c>
      <c r="N234" s="29">
        <v>0</v>
      </c>
      <c r="O234" s="29">
        <v>0</v>
      </c>
      <c r="P234" s="42">
        <v>0.25</v>
      </c>
      <c r="Q234" s="42">
        <v>0</v>
      </c>
      <c r="R234" s="42">
        <v>0</v>
      </c>
      <c r="S234" s="29">
        <v>0</v>
      </c>
      <c r="T234" s="29">
        <v>0</v>
      </c>
      <c r="U234" s="42">
        <v>0.25</v>
      </c>
    </row>
    <row r="235" spans="1:22" ht="14" customHeight="1" x14ac:dyDescent="0.15">
      <c r="A235" s="27" t="s">
        <v>105</v>
      </c>
      <c r="B235" s="28">
        <v>2015</v>
      </c>
      <c r="C235" s="28" t="s">
        <v>28</v>
      </c>
      <c r="D235" s="35">
        <v>4</v>
      </c>
      <c r="E235" s="35">
        <v>6</v>
      </c>
      <c r="F235" s="35">
        <v>1</v>
      </c>
      <c r="G235" s="35">
        <v>0</v>
      </c>
      <c r="H235" s="35">
        <v>0</v>
      </c>
      <c r="I235" s="35">
        <v>0</v>
      </c>
      <c r="J235" s="35">
        <v>0</v>
      </c>
      <c r="K235" s="35">
        <v>1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</row>
    <row r="236" spans="1:22" x14ac:dyDescent="0.15">
      <c r="A236" s="29" t="s">
        <v>106</v>
      </c>
      <c r="B236" s="29">
        <v>2016</v>
      </c>
      <c r="C236" s="29" t="s">
        <v>28</v>
      </c>
      <c r="D236" s="29">
        <v>3</v>
      </c>
      <c r="E236" s="29">
        <v>6</v>
      </c>
      <c r="F236" s="29">
        <v>2</v>
      </c>
      <c r="G236" s="29">
        <v>2</v>
      </c>
      <c r="H236" s="29">
        <v>0</v>
      </c>
      <c r="I236" s="29">
        <v>0</v>
      </c>
      <c r="J236" s="29">
        <v>0</v>
      </c>
      <c r="K236" s="29">
        <v>1</v>
      </c>
      <c r="L236" s="29">
        <v>0</v>
      </c>
      <c r="M236" s="29">
        <v>0</v>
      </c>
      <c r="N236" s="29">
        <v>0</v>
      </c>
      <c r="O236" s="29">
        <v>1</v>
      </c>
      <c r="P236" s="29">
        <v>0.42899999999999999</v>
      </c>
      <c r="Q236" s="29">
        <v>0.33300000000000002</v>
      </c>
      <c r="R236" s="29">
        <v>0.33300000000000002</v>
      </c>
      <c r="S236" s="29">
        <v>0</v>
      </c>
      <c r="T236" s="29">
        <v>0</v>
      </c>
      <c r="U236" s="29">
        <v>0.76200000000000001</v>
      </c>
    </row>
    <row r="237" spans="1:22" x14ac:dyDescent="0.15">
      <c r="A237" s="35" t="s">
        <v>109</v>
      </c>
      <c r="B237" s="35">
        <v>2019</v>
      </c>
      <c r="C237" s="35" t="s">
        <v>28</v>
      </c>
      <c r="D237" s="35">
        <v>2</v>
      </c>
      <c r="E237" s="35">
        <v>6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1</v>
      </c>
      <c r="N237" s="35">
        <v>0</v>
      </c>
      <c r="O237" s="35">
        <v>0</v>
      </c>
      <c r="P237" s="36">
        <v>0</v>
      </c>
      <c r="Q237" s="36">
        <v>0</v>
      </c>
      <c r="R237" s="36">
        <v>0</v>
      </c>
      <c r="S237" s="35">
        <v>0</v>
      </c>
      <c r="T237" s="35">
        <v>0</v>
      </c>
      <c r="U237" s="36">
        <v>0</v>
      </c>
    </row>
    <row r="238" spans="1:22" ht="12" x14ac:dyDescent="0.15">
      <c r="A238" s="27" t="s">
        <v>56</v>
      </c>
      <c r="B238" s="28">
        <v>2012</v>
      </c>
      <c r="C238" s="28" t="s">
        <v>28</v>
      </c>
      <c r="D238" s="29">
        <v>8</v>
      </c>
      <c r="E238" s="29">
        <v>5</v>
      </c>
      <c r="F238" s="29">
        <v>3</v>
      </c>
      <c r="G238" s="29">
        <v>1</v>
      </c>
      <c r="H238" s="29">
        <v>0</v>
      </c>
      <c r="I238" s="29">
        <v>0</v>
      </c>
      <c r="J238" s="29">
        <v>1</v>
      </c>
      <c r="K238" s="29">
        <v>2</v>
      </c>
      <c r="L238" s="29">
        <v>1</v>
      </c>
      <c r="M238" s="29">
        <v>0</v>
      </c>
      <c r="N238" s="29">
        <v>0</v>
      </c>
      <c r="O238" s="29">
        <v>1</v>
      </c>
      <c r="P238" s="30">
        <v>0.42899999999999999</v>
      </c>
      <c r="Q238" s="30">
        <v>0.8</v>
      </c>
      <c r="R238" s="30">
        <v>0.2</v>
      </c>
      <c r="S238" s="29">
        <v>0</v>
      </c>
      <c r="T238" s="29">
        <v>0</v>
      </c>
      <c r="U238" s="30">
        <v>1.2290000000000001</v>
      </c>
    </row>
    <row r="239" spans="1:22" ht="12" x14ac:dyDescent="0.15">
      <c r="A239" s="27" t="s">
        <v>37</v>
      </c>
      <c r="B239" s="28">
        <v>2009</v>
      </c>
      <c r="C239" s="28" t="s">
        <v>28</v>
      </c>
      <c r="D239" s="28">
        <v>7</v>
      </c>
      <c r="E239" s="28">
        <v>5</v>
      </c>
      <c r="F239" s="28">
        <v>1</v>
      </c>
      <c r="G239" s="28">
        <v>2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34">
        <v>0.4</v>
      </c>
      <c r="Q239" s="34">
        <v>0.4</v>
      </c>
      <c r="R239" s="34">
        <v>0.4</v>
      </c>
      <c r="S239" s="28">
        <v>0</v>
      </c>
      <c r="T239" s="28">
        <v>4</v>
      </c>
      <c r="U239" s="34">
        <v>0.4</v>
      </c>
    </row>
    <row r="240" spans="1:22" x14ac:dyDescent="0.15">
      <c r="A240" s="29" t="s">
        <v>153</v>
      </c>
      <c r="B240" s="29">
        <v>2020</v>
      </c>
      <c r="C240" s="29" t="s">
        <v>28</v>
      </c>
      <c r="D240" s="29">
        <v>5</v>
      </c>
      <c r="E240" s="29">
        <v>5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4</v>
      </c>
      <c r="M240" s="29">
        <v>4</v>
      </c>
      <c r="N240" s="29">
        <v>0</v>
      </c>
      <c r="O240" s="29">
        <v>0</v>
      </c>
      <c r="P240" s="42">
        <v>0.44400000000000001</v>
      </c>
      <c r="Q240" s="42">
        <v>0</v>
      </c>
      <c r="R240" s="42">
        <v>0</v>
      </c>
      <c r="S240" s="29">
        <v>0</v>
      </c>
      <c r="T240" s="29">
        <v>0</v>
      </c>
      <c r="U240" s="42">
        <v>0.44400000000000001</v>
      </c>
      <c r="V240" s="37"/>
    </row>
    <row r="241" spans="1:22" x14ac:dyDescent="0.15">
      <c r="A241" s="35" t="s">
        <v>112</v>
      </c>
      <c r="B241" s="35">
        <v>2019</v>
      </c>
      <c r="C241" s="35" t="s">
        <v>28</v>
      </c>
      <c r="D241" s="35">
        <v>4</v>
      </c>
      <c r="E241" s="35">
        <v>5</v>
      </c>
      <c r="F241" s="35">
        <v>0</v>
      </c>
      <c r="G241" s="35">
        <v>2</v>
      </c>
      <c r="H241" s="35">
        <v>0</v>
      </c>
      <c r="I241" s="35">
        <v>0</v>
      </c>
      <c r="J241" s="35">
        <v>0</v>
      </c>
      <c r="K241" s="35">
        <v>1</v>
      </c>
      <c r="L241" s="35">
        <v>0</v>
      </c>
      <c r="M241" s="35">
        <v>2</v>
      </c>
      <c r="N241" s="35">
        <v>0</v>
      </c>
      <c r="O241" s="35">
        <v>0</v>
      </c>
      <c r="P241" s="36">
        <v>0.4</v>
      </c>
      <c r="Q241" s="36">
        <v>0.4</v>
      </c>
      <c r="R241" s="36">
        <v>0.4</v>
      </c>
      <c r="S241" s="35">
        <v>0</v>
      </c>
      <c r="T241" s="35">
        <v>0</v>
      </c>
      <c r="U241" s="36">
        <v>0.8</v>
      </c>
      <c r="V241" s="37"/>
    </row>
    <row r="242" spans="1:22" x14ac:dyDescent="0.15">
      <c r="A242" s="35" t="s">
        <v>137</v>
      </c>
      <c r="B242" s="35">
        <v>2018</v>
      </c>
      <c r="C242" s="35" t="s">
        <v>28</v>
      </c>
      <c r="D242" s="35">
        <v>4</v>
      </c>
      <c r="E242" s="35">
        <v>5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1</v>
      </c>
      <c r="M242" s="35">
        <v>4</v>
      </c>
      <c r="N242" s="35">
        <v>0</v>
      </c>
      <c r="O242" s="35">
        <v>0</v>
      </c>
      <c r="P242" s="35">
        <v>0.16700000000000001</v>
      </c>
      <c r="Q242" s="35">
        <v>0</v>
      </c>
      <c r="R242" s="35">
        <v>0</v>
      </c>
      <c r="S242" s="35">
        <v>0</v>
      </c>
      <c r="T242" s="35">
        <v>0</v>
      </c>
      <c r="U242" s="35">
        <v>0.16700000000000001</v>
      </c>
    </row>
    <row r="243" spans="1:22" ht="12" x14ac:dyDescent="0.15">
      <c r="A243" s="27" t="s">
        <v>33</v>
      </c>
      <c r="B243" s="28">
        <v>2011</v>
      </c>
      <c r="C243" s="28" t="s">
        <v>28</v>
      </c>
      <c r="D243" s="32">
        <v>2</v>
      </c>
      <c r="E243" s="32">
        <v>5</v>
      </c>
      <c r="F243" s="32">
        <v>0</v>
      </c>
      <c r="G243" s="32">
        <v>2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3">
        <v>0.4</v>
      </c>
      <c r="Q243" s="33">
        <v>0.4</v>
      </c>
      <c r="R243" s="33">
        <v>0.4</v>
      </c>
      <c r="S243" s="32">
        <v>0</v>
      </c>
      <c r="T243" s="32">
        <v>0</v>
      </c>
      <c r="U243" s="33">
        <v>0.8</v>
      </c>
    </row>
    <row r="244" spans="1:22" ht="12" x14ac:dyDescent="0.15">
      <c r="A244" s="27" t="s">
        <v>33</v>
      </c>
      <c r="B244" s="28">
        <v>2010</v>
      </c>
      <c r="C244" s="28" t="s">
        <v>28</v>
      </c>
      <c r="D244" s="28">
        <v>2</v>
      </c>
      <c r="E244" s="28">
        <v>5</v>
      </c>
      <c r="F244" s="28">
        <v>0</v>
      </c>
      <c r="G244" s="28">
        <v>1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1</v>
      </c>
      <c r="N244" s="28">
        <v>0</v>
      </c>
      <c r="O244" s="28">
        <v>0</v>
      </c>
      <c r="P244" s="34">
        <v>0.2</v>
      </c>
      <c r="Q244" s="34">
        <v>0.2</v>
      </c>
      <c r="R244" s="34">
        <v>0.2</v>
      </c>
      <c r="S244" s="28">
        <v>0</v>
      </c>
      <c r="T244" s="28">
        <v>0</v>
      </c>
      <c r="U244" s="34">
        <v>0.4</v>
      </c>
    </row>
    <row r="245" spans="1:22" ht="12" x14ac:dyDescent="0.15">
      <c r="A245" s="27" t="s">
        <v>82</v>
      </c>
      <c r="B245" s="28">
        <v>2012</v>
      </c>
      <c r="C245" s="28" t="s">
        <v>24</v>
      </c>
      <c r="D245" s="29">
        <v>1</v>
      </c>
      <c r="E245" s="29">
        <v>5</v>
      </c>
      <c r="F245" s="29">
        <v>2</v>
      </c>
      <c r="G245" s="29">
        <v>2</v>
      </c>
      <c r="H245" s="29">
        <v>0</v>
      </c>
      <c r="I245" s="29">
        <v>0</v>
      </c>
      <c r="J245" s="29">
        <v>0</v>
      </c>
      <c r="K245" s="29">
        <v>2</v>
      </c>
      <c r="L245" s="29">
        <v>0</v>
      </c>
      <c r="M245" s="29">
        <v>1</v>
      </c>
      <c r="N245" s="29">
        <v>0</v>
      </c>
      <c r="O245" s="29">
        <v>0</v>
      </c>
      <c r="P245" s="30">
        <v>0.4</v>
      </c>
      <c r="Q245" s="30">
        <v>0.4</v>
      </c>
      <c r="R245" s="30">
        <v>0.4</v>
      </c>
      <c r="S245" s="29">
        <v>0</v>
      </c>
      <c r="T245" s="29">
        <v>0</v>
      </c>
      <c r="U245" s="30">
        <v>0.8</v>
      </c>
    </row>
    <row r="246" spans="1:22" x14ac:dyDescent="0.15">
      <c r="A246" s="43" t="s">
        <v>144</v>
      </c>
      <c r="B246" s="43">
        <v>2017</v>
      </c>
      <c r="C246" s="43" t="s">
        <v>28</v>
      </c>
      <c r="D246" s="43">
        <v>1</v>
      </c>
      <c r="E246" s="43">
        <v>5</v>
      </c>
      <c r="F246" s="43">
        <v>1</v>
      </c>
      <c r="G246" s="43">
        <v>1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1</v>
      </c>
      <c r="O246" s="43">
        <v>0</v>
      </c>
      <c r="P246" s="44">
        <v>0.2</v>
      </c>
      <c r="Q246" s="44">
        <v>0.2</v>
      </c>
      <c r="R246" s="44">
        <v>0.2</v>
      </c>
      <c r="S246" s="43">
        <v>0</v>
      </c>
      <c r="T246" s="43">
        <v>0</v>
      </c>
      <c r="U246" s="45">
        <v>0.4</v>
      </c>
    </row>
    <row r="247" spans="1:22" ht="12" x14ac:dyDescent="0.15">
      <c r="A247" s="27" t="s">
        <v>63</v>
      </c>
      <c r="B247" s="28">
        <v>2010</v>
      </c>
      <c r="C247" s="28" t="s">
        <v>24</v>
      </c>
      <c r="D247" s="28">
        <v>1</v>
      </c>
      <c r="E247" s="28">
        <v>5</v>
      </c>
      <c r="F247" s="28">
        <v>0</v>
      </c>
      <c r="G247" s="28">
        <v>1</v>
      </c>
      <c r="H247" s="28">
        <v>0</v>
      </c>
      <c r="I247" s="28">
        <v>0</v>
      </c>
      <c r="J247" s="28">
        <v>0</v>
      </c>
      <c r="K247" s="28">
        <v>1</v>
      </c>
      <c r="L247" s="28">
        <v>0</v>
      </c>
      <c r="M247" s="28">
        <v>0</v>
      </c>
      <c r="N247" s="28">
        <v>0</v>
      </c>
      <c r="O247" s="28">
        <v>0</v>
      </c>
      <c r="P247" s="34">
        <v>0.2</v>
      </c>
      <c r="Q247" s="34">
        <v>0.2</v>
      </c>
      <c r="R247" s="34">
        <v>0.2</v>
      </c>
      <c r="S247" s="28">
        <v>0</v>
      </c>
      <c r="T247" s="28">
        <v>0</v>
      </c>
      <c r="U247" s="34">
        <v>0.4</v>
      </c>
    </row>
    <row r="248" spans="1:22" ht="12" x14ac:dyDescent="0.15">
      <c r="A248" s="27" t="s">
        <v>64</v>
      </c>
      <c r="B248" s="28">
        <v>2008</v>
      </c>
      <c r="C248" s="28" t="s">
        <v>22</v>
      </c>
      <c r="D248" s="28">
        <v>11</v>
      </c>
      <c r="E248" s="28">
        <v>4</v>
      </c>
      <c r="F248" s="28">
        <v>1</v>
      </c>
      <c r="G248" s="28">
        <v>1</v>
      </c>
      <c r="H248" s="28">
        <v>1</v>
      </c>
      <c r="I248" s="28">
        <v>0</v>
      </c>
      <c r="J248" s="28">
        <v>0</v>
      </c>
      <c r="K248" s="28">
        <v>1</v>
      </c>
      <c r="L248" s="28">
        <v>2</v>
      </c>
      <c r="M248" s="28">
        <v>0</v>
      </c>
      <c r="N248" s="28">
        <v>0</v>
      </c>
      <c r="O248" s="28">
        <v>0</v>
      </c>
      <c r="P248" s="34">
        <v>0.5</v>
      </c>
      <c r="Q248" s="34">
        <v>0.5</v>
      </c>
      <c r="R248" s="34">
        <v>0.25</v>
      </c>
      <c r="S248" s="28">
        <v>0</v>
      </c>
      <c r="T248" s="28">
        <v>1</v>
      </c>
      <c r="U248" s="34">
        <v>1</v>
      </c>
    </row>
    <row r="249" spans="1:22" x14ac:dyDescent="0.15">
      <c r="A249" s="29" t="s">
        <v>47</v>
      </c>
      <c r="B249" s="29">
        <v>2020</v>
      </c>
      <c r="C249" s="29" t="s">
        <v>24</v>
      </c>
      <c r="D249" s="29">
        <v>5</v>
      </c>
      <c r="E249" s="29">
        <v>4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1</v>
      </c>
      <c r="M249" s="29">
        <v>1</v>
      </c>
      <c r="N249" s="29">
        <v>0</v>
      </c>
      <c r="O249" s="29">
        <v>1</v>
      </c>
      <c r="P249" s="42">
        <v>0.33300000000000002</v>
      </c>
      <c r="Q249" s="42">
        <v>0</v>
      </c>
      <c r="R249" s="42">
        <v>0</v>
      </c>
      <c r="S249" s="29">
        <v>0</v>
      </c>
      <c r="T249" s="29">
        <v>0</v>
      </c>
      <c r="U249" s="42">
        <v>0.33300000000000002</v>
      </c>
    </row>
    <row r="250" spans="1:22" ht="12" x14ac:dyDescent="0.15">
      <c r="A250" s="27" t="s">
        <v>58</v>
      </c>
      <c r="B250" s="28">
        <v>2008</v>
      </c>
      <c r="C250" s="28" t="s">
        <v>38</v>
      </c>
      <c r="D250" s="28">
        <v>4</v>
      </c>
      <c r="E250" s="28">
        <v>4</v>
      </c>
      <c r="F250" s="28">
        <v>0</v>
      </c>
      <c r="G250" s="28">
        <v>1</v>
      </c>
      <c r="H250" s="28">
        <v>0</v>
      </c>
      <c r="I250" s="28">
        <v>0</v>
      </c>
      <c r="J250" s="28">
        <v>0</v>
      </c>
      <c r="K250" s="28">
        <v>1</v>
      </c>
      <c r="L250" s="28">
        <v>1</v>
      </c>
      <c r="M250" s="28">
        <v>2</v>
      </c>
      <c r="N250" s="28">
        <v>0</v>
      </c>
      <c r="O250" s="28">
        <v>0</v>
      </c>
      <c r="P250" s="34">
        <v>0.4</v>
      </c>
      <c r="Q250" s="34">
        <v>0.25</v>
      </c>
      <c r="R250" s="34">
        <v>0.25</v>
      </c>
      <c r="S250" s="28">
        <v>0</v>
      </c>
      <c r="T250" s="28">
        <v>0</v>
      </c>
      <c r="U250" s="34">
        <v>0.65</v>
      </c>
    </row>
    <row r="251" spans="1:22" x14ac:dyDescent="0.15">
      <c r="A251" s="29" t="s">
        <v>106</v>
      </c>
      <c r="B251" s="29">
        <v>2015</v>
      </c>
      <c r="C251" s="29" t="s">
        <v>24</v>
      </c>
      <c r="D251" s="35">
        <v>3</v>
      </c>
      <c r="E251" s="35">
        <v>4</v>
      </c>
      <c r="F251" s="35">
        <v>1</v>
      </c>
      <c r="G251" s="35">
        <v>2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0.5</v>
      </c>
      <c r="Q251" s="35">
        <v>0.5</v>
      </c>
      <c r="R251" s="35">
        <v>0.5</v>
      </c>
      <c r="S251" s="35">
        <v>0</v>
      </c>
      <c r="T251" s="35">
        <v>1</v>
      </c>
      <c r="U251" s="35">
        <v>1</v>
      </c>
    </row>
    <row r="252" spans="1:22" ht="15" customHeight="1" x14ac:dyDescent="0.15">
      <c r="A252" s="29" t="s">
        <v>154</v>
      </c>
      <c r="B252" s="29">
        <v>2020</v>
      </c>
      <c r="C252" s="29" t="s">
        <v>28</v>
      </c>
      <c r="D252" s="29">
        <v>3</v>
      </c>
      <c r="E252" s="29">
        <v>4</v>
      </c>
      <c r="F252" s="29">
        <v>1</v>
      </c>
      <c r="G252" s="29">
        <v>0</v>
      </c>
      <c r="H252" s="29">
        <v>0</v>
      </c>
      <c r="I252" s="29">
        <v>0</v>
      </c>
      <c r="J252" s="29">
        <v>0</v>
      </c>
      <c r="K252" s="29">
        <v>1</v>
      </c>
      <c r="L252" s="29">
        <v>0</v>
      </c>
      <c r="M252" s="29">
        <v>0</v>
      </c>
      <c r="N252" s="29">
        <v>0</v>
      </c>
      <c r="O252" s="29">
        <v>0</v>
      </c>
      <c r="P252" s="42">
        <v>0</v>
      </c>
      <c r="Q252" s="42">
        <v>0</v>
      </c>
      <c r="R252" s="42">
        <v>0</v>
      </c>
      <c r="S252" s="29">
        <v>0</v>
      </c>
      <c r="T252" s="29">
        <v>0</v>
      </c>
      <c r="U252" s="42">
        <v>0</v>
      </c>
      <c r="V252" s="37"/>
    </row>
    <row r="253" spans="1:22" ht="14" customHeight="1" x14ac:dyDescent="0.15">
      <c r="A253" s="27" t="s">
        <v>56</v>
      </c>
      <c r="B253" s="28">
        <v>2010</v>
      </c>
      <c r="C253" s="28" t="s">
        <v>28</v>
      </c>
      <c r="D253" s="28">
        <v>2</v>
      </c>
      <c r="E253" s="28">
        <v>4</v>
      </c>
      <c r="F253" s="28">
        <v>1</v>
      </c>
      <c r="G253" s="28">
        <v>3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1</v>
      </c>
      <c r="P253" s="34">
        <v>0.8</v>
      </c>
      <c r="Q253" s="34">
        <v>0.75</v>
      </c>
      <c r="R253" s="34">
        <v>0.75</v>
      </c>
      <c r="S253" s="28">
        <v>0</v>
      </c>
      <c r="T253" s="28">
        <v>0</v>
      </c>
      <c r="U253" s="34">
        <v>1.55</v>
      </c>
    </row>
    <row r="254" spans="1:22" x14ac:dyDescent="0.15">
      <c r="A254" s="35" t="s">
        <v>110</v>
      </c>
      <c r="B254" s="35">
        <v>2019</v>
      </c>
      <c r="C254" s="35" t="s">
        <v>28</v>
      </c>
      <c r="D254" s="35">
        <v>2</v>
      </c>
      <c r="E254" s="35">
        <v>4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2</v>
      </c>
      <c r="M254" s="35">
        <v>2</v>
      </c>
      <c r="N254" s="35">
        <v>0</v>
      </c>
      <c r="O254" s="35">
        <v>0</v>
      </c>
      <c r="P254" s="36">
        <v>0.33300000000000002</v>
      </c>
      <c r="Q254" s="36">
        <v>0</v>
      </c>
      <c r="R254" s="36">
        <v>0</v>
      </c>
      <c r="S254" s="35">
        <v>0</v>
      </c>
      <c r="T254" s="35">
        <v>0</v>
      </c>
      <c r="U254" s="36">
        <v>0.33300000000000002</v>
      </c>
    </row>
    <row r="255" spans="1:22" ht="12" x14ac:dyDescent="0.15">
      <c r="A255" s="27" t="s">
        <v>62</v>
      </c>
      <c r="B255" s="28">
        <v>2008</v>
      </c>
      <c r="C255" s="28" t="s">
        <v>38</v>
      </c>
      <c r="D255" s="28">
        <v>2</v>
      </c>
      <c r="E255" s="28">
        <v>4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1</v>
      </c>
      <c r="M255" s="28">
        <v>3</v>
      </c>
      <c r="N255" s="28">
        <v>0</v>
      </c>
      <c r="O255" s="28">
        <v>0</v>
      </c>
      <c r="P255" s="34">
        <v>0.2</v>
      </c>
      <c r="Q255" s="34">
        <v>0</v>
      </c>
      <c r="R255" s="34">
        <v>0</v>
      </c>
      <c r="S255" s="28">
        <v>0</v>
      </c>
      <c r="T255" s="28">
        <v>0</v>
      </c>
      <c r="U255" s="34">
        <v>0.2</v>
      </c>
    </row>
    <row r="256" spans="1:22" x14ac:dyDescent="0.15">
      <c r="A256" s="43" t="s">
        <v>110</v>
      </c>
      <c r="B256" s="43">
        <v>2017</v>
      </c>
      <c r="C256" s="43" t="s">
        <v>28</v>
      </c>
      <c r="D256" s="43">
        <v>1</v>
      </c>
      <c r="E256" s="43">
        <v>4</v>
      </c>
      <c r="F256" s="43">
        <v>2</v>
      </c>
      <c r="G256" s="43">
        <v>3</v>
      </c>
      <c r="H256" s="43">
        <v>2</v>
      </c>
      <c r="I256" s="43">
        <v>0</v>
      </c>
      <c r="J256" s="43">
        <v>0</v>
      </c>
      <c r="K256" s="43">
        <v>1</v>
      </c>
      <c r="L256" s="43">
        <v>0</v>
      </c>
      <c r="M256" s="43">
        <v>0</v>
      </c>
      <c r="N256" s="43">
        <v>0</v>
      </c>
      <c r="O256" s="43">
        <v>0</v>
      </c>
      <c r="P256" s="44">
        <v>0.75</v>
      </c>
      <c r="Q256" s="44">
        <v>1.25</v>
      </c>
      <c r="R256" s="44">
        <v>0.75</v>
      </c>
      <c r="S256" s="43">
        <v>0</v>
      </c>
      <c r="T256" s="43">
        <v>0</v>
      </c>
      <c r="U256" s="45">
        <v>2</v>
      </c>
    </row>
    <row r="257" spans="1:21" x14ac:dyDescent="0.15">
      <c r="A257" s="35" t="s">
        <v>132</v>
      </c>
      <c r="B257" s="35">
        <v>2019</v>
      </c>
      <c r="C257" s="35" t="s">
        <v>24</v>
      </c>
      <c r="D257" s="35">
        <v>1</v>
      </c>
      <c r="E257" s="35">
        <v>4</v>
      </c>
      <c r="F257" s="35">
        <v>0</v>
      </c>
      <c r="G257" s="35">
        <v>1</v>
      </c>
      <c r="H257" s="35">
        <v>1</v>
      </c>
      <c r="I257" s="35">
        <v>0</v>
      </c>
      <c r="J257" s="35">
        <v>0</v>
      </c>
      <c r="K257" s="35">
        <v>2</v>
      </c>
      <c r="L257" s="35">
        <v>0</v>
      </c>
      <c r="M257" s="35">
        <v>2</v>
      </c>
      <c r="N257" s="35">
        <v>0</v>
      </c>
      <c r="O257" s="35">
        <v>0</v>
      </c>
      <c r="P257" s="36">
        <v>0.25</v>
      </c>
      <c r="Q257" s="36">
        <v>0.5</v>
      </c>
      <c r="R257" s="36">
        <v>0.25</v>
      </c>
      <c r="S257" s="35">
        <v>0</v>
      </c>
      <c r="T257" s="35">
        <v>0</v>
      </c>
      <c r="U257" s="36">
        <v>0.75</v>
      </c>
    </row>
    <row r="258" spans="1:21" x14ac:dyDescent="0.15">
      <c r="A258" s="35" t="s">
        <v>131</v>
      </c>
      <c r="B258" s="35">
        <v>2019</v>
      </c>
      <c r="C258" s="35" t="s">
        <v>40</v>
      </c>
      <c r="D258" s="35">
        <v>1</v>
      </c>
      <c r="E258" s="35">
        <v>4</v>
      </c>
      <c r="F258" s="35">
        <v>1</v>
      </c>
      <c r="G258" s="35">
        <v>1</v>
      </c>
      <c r="H258" s="35">
        <v>0</v>
      </c>
      <c r="I258" s="35">
        <v>0</v>
      </c>
      <c r="J258" s="35">
        <v>0</v>
      </c>
      <c r="K258" s="35">
        <v>1</v>
      </c>
      <c r="L258" s="35">
        <v>0</v>
      </c>
      <c r="M258" s="35">
        <v>1</v>
      </c>
      <c r="N258" s="35">
        <v>0</v>
      </c>
      <c r="O258" s="35">
        <v>0</v>
      </c>
      <c r="P258" s="36">
        <v>0.25</v>
      </c>
      <c r="Q258" s="36">
        <v>0.25</v>
      </c>
      <c r="R258" s="36">
        <v>0.25</v>
      </c>
      <c r="S258" s="35">
        <v>0</v>
      </c>
      <c r="T258" s="35">
        <v>0</v>
      </c>
      <c r="U258" s="36">
        <v>0.5</v>
      </c>
    </row>
    <row r="259" spans="1:21" x14ac:dyDescent="0.15">
      <c r="A259" s="29" t="s">
        <v>126</v>
      </c>
      <c r="B259" s="29">
        <v>2020</v>
      </c>
      <c r="C259" s="29" t="s">
        <v>7</v>
      </c>
      <c r="D259" s="29">
        <v>4</v>
      </c>
      <c r="E259" s="29">
        <v>3</v>
      </c>
      <c r="F259" s="29">
        <v>0</v>
      </c>
      <c r="G259" s="29">
        <v>1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2</v>
      </c>
      <c r="N259" s="29">
        <v>0</v>
      </c>
      <c r="O259" s="29">
        <v>1</v>
      </c>
      <c r="P259" s="42">
        <v>0.5</v>
      </c>
      <c r="Q259" s="42">
        <v>0.33300000000000002</v>
      </c>
      <c r="R259" s="42">
        <v>0.33300000000000002</v>
      </c>
      <c r="S259" s="29">
        <v>0</v>
      </c>
      <c r="T259" s="29">
        <v>0</v>
      </c>
      <c r="U259" s="42">
        <v>0.83299999999999996</v>
      </c>
    </row>
    <row r="260" spans="1:21" ht="12" x14ac:dyDescent="0.15">
      <c r="A260" s="27" t="s">
        <v>37</v>
      </c>
      <c r="B260" s="28">
        <v>2010</v>
      </c>
      <c r="C260" s="28" t="s">
        <v>28</v>
      </c>
      <c r="D260" s="28">
        <v>3</v>
      </c>
      <c r="E260" s="28">
        <v>3</v>
      </c>
      <c r="F260" s="28">
        <v>2</v>
      </c>
      <c r="G260" s="28">
        <v>1</v>
      </c>
      <c r="H260" s="28">
        <v>0</v>
      </c>
      <c r="I260" s="28">
        <v>0</v>
      </c>
      <c r="J260" s="28">
        <v>0</v>
      </c>
      <c r="K260" s="28">
        <v>1</v>
      </c>
      <c r="L260" s="28">
        <v>0</v>
      </c>
      <c r="M260" s="28">
        <v>2</v>
      </c>
      <c r="N260" s="28">
        <v>0</v>
      </c>
      <c r="O260" s="28">
        <v>0</v>
      </c>
      <c r="P260" s="34">
        <v>0.33300000000000002</v>
      </c>
      <c r="Q260" s="34">
        <v>0.33300000000000002</v>
      </c>
      <c r="R260" s="34">
        <v>0.33300000000000002</v>
      </c>
      <c r="S260" s="28">
        <v>0</v>
      </c>
      <c r="T260" s="28">
        <v>0</v>
      </c>
      <c r="U260" s="34">
        <v>0.66700000000000004</v>
      </c>
    </row>
    <row r="261" spans="1:21" ht="12" x14ac:dyDescent="0.15">
      <c r="A261" s="27" t="s">
        <v>62</v>
      </c>
      <c r="B261" s="28">
        <v>2009</v>
      </c>
      <c r="C261" s="28" t="s">
        <v>28</v>
      </c>
      <c r="D261" s="28">
        <v>3</v>
      </c>
      <c r="E261" s="28">
        <v>3</v>
      </c>
      <c r="F261" s="28">
        <v>1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3</v>
      </c>
      <c r="N261" s="28">
        <v>0</v>
      </c>
      <c r="O261" s="28">
        <v>0</v>
      </c>
      <c r="P261" s="34">
        <v>0</v>
      </c>
      <c r="Q261" s="34">
        <v>0</v>
      </c>
      <c r="R261" s="34">
        <v>0</v>
      </c>
      <c r="S261" s="28">
        <v>0</v>
      </c>
      <c r="T261" s="28">
        <v>0</v>
      </c>
      <c r="U261" s="34">
        <v>0</v>
      </c>
    </row>
    <row r="262" spans="1:21" x14ac:dyDescent="0.15">
      <c r="A262" s="29" t="s">
        <v>78</v>
      </c>
      <c r="B262" s="29">
        <v>2016</v>
      </c>
      <c r="C262" s="29" t="s">
        <v>28</v>
      </c>
      <c r="D262" s="29">
        <v>3</v>
      </c>
      <c r="E262" s="29">
        <v>3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1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</row>
    <row r="263" spans="1:21" ht="14" customHeight="1" x14ac:dyDescent="0.15">
      <c r="A263" s="27" t="s">
        <v>31</v>
      </c>
      <c r="B263" s="28">
        <v>2011</v>
      </c>
      <c r="C263" s="28" t="s">
        <v>28</v>
      </c>
      <c r="D263" s="32">
        <v>2</v>
      </c>
      <c r="E263" s="32">
        <v>3</v>
      </c>
      <c r="F263" s="32">
        <v>1</v>
      </c>
      <c r="G263" s="32">
        <v>1</v>
      </c>
      <c r="H263" s="32">
        <v>0</v>
      </c>
      <c r="I263" s="32">
        <v>0</v>
      </c>
      <c r="J263" s="32">
        <v>0</v>
      </c>
      <c r="K263" s="32">
        <v>0</v>
      </c>
      <c r="L263" s="32">
        <v>1</v>
      </c>
      <c r="M263" s="32">
        <v>2</v>
      </c>
      <c r="N263" s="32">
        <v>0</v>
      </c>
      <c r="O263" s="32">
        <v>0</v>
      </c>
      <c r="P263" s="33">
        <v>0.5</v>
      </c>
      <c r="Q263" s="33">
        <v>0.33300000000000002</v>
      </c>
      <c r="R263" s="33">
        <v>0.33300000000000002</v>
      </c>
      <c r="S263" s="32">
        <v>0</v>
      </c>
      <c r="T263" s="32">
        <v>0</v>
      </c>
      <c r="U263" s="33">
        <v>0.83299999999999996</v>
      </c>
    </row>
    <row r="264" spans="1:21" x14ac:dyDescent="0.15">
      <c r="A264" s="35" t="s">
        <v>116</v>
      </c>
      <c r="B264" s="35">
        <v>2019</v>
      </c>
      <c r="C264" s="35" t="s">
        <v>28</v>
      </c>
      <c r="D264" s="35">
        <v>2</v>
      </c>
      <c r="E264" s="35">
        <v>3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2</v>
      </c>
      <c r="N264" s="35">
        <v>0</v>
      </c>
      <c r="O264" s="35">
        <v>0</v>
      </c>
      <c r="P264" s="36">
        <v>0</v>
      </c>
      <c r="Q264" s="36">
        <v>0</v>
      </c>
      <c r="R264" s="36">
        <v>0</v>
      </c>
      <c r="S264" s="35">
        <v>0</v>
      </c>
      <c r="T264" s="35">
        <v>0</v>
      </c>
      <c r="U264" s="36">
        <v>0</v>
      </c>
    </row>
    <row r="265" spans="1:21" x14ac:dyDescent="0.15">
      <c r="A265" s="29" t="s">
        <v>81</v>
      </c>
      <c r="B265" s="29">
        <v>2015</v>
      </c>
      <c r="C265" s="29" t="s">
        <v>28</v>
      </c>
      <c r="D265" s="35">
        <v>2</v>
      </c>
      <c r="E265" s="35">
        <v>3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1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</row>
    <row r="266" spans="1:21" ht="12" x14ac:dyDescent="0.15">
      <c r="A266" s="27" t="s">
        <v>37</v>
      </c>
      <c r="B266" s="28">
        <v>2011</v>
      </c>
      <c r="C266" s="28" t="s">
        <v>28</v>
      </c>
      <c r="D266" s="32">
        <v>2</v>
      </c>
      <c r="E266" s="32">
        <v>3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2</v>
      </c>
      <c r="L266" s="32">
        <v>0</v>
      </c>
      <c r="M266" s="32">
        <v>0</v>
      </c>
      <c r="N266" s="32">
        <v>0</v>
      </c>
      <c r="O266" s="32">
        <v>0</v>
      </c>
      <c r="P266" s="33">
        <v>0</v>
      </c>
      <c r="Q266" s="33">
        <v>0</v>
      </c>
      <c r="R266" s="33">
        <v>0</v>
      </c>
      <c r="S266" s="32">
        <v>0</v>
      </c>
      <c r="T266" s="32">
        <v>0</v>
      </c>
      <c r="U266" s="33">
        <v>0</v>
      </c>
    </row>
    <row r="267" spans="1:21" x14ac:dyDescent="0.15">
      <c r="A267" s="43" t="s">
        <v>95</v>
      </c>
      <c r="B267" s="43">
        <v>2017</v>
      </c>
      <c r="C267" s="43" t="s">
        <v>28</v>
      </c>
      <c r="D267" s="43">
        <v>2</v>
      </c>
      <c r="E267" s="43">
        <v>3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4">
        <v>0</v>
      </c>
      <c r="Q267" s="44">
        <v>0</v>
      </c>
      <c r="R267" s="44">
        <v>0</v>
      </c>
      <c r="S267" s="43">
        <v>0</v>
      </c>
      <c r="T267" s="43">
        <v>0</v>
      </c>
      <c r="U267" s="45">
        <v>0</v>
      </c>
    </row>
    <row r="268" spans="1:21" x14ac:dyDescent="0.15">
      <c r="A268" s="35" t="s">
        <v>130</v>
      </c>
      <c r="B268" s="35">
        <v>2019</v>
      </c>
      <c r="C268" s="35" t="s">
        <v>41</v>
      </c>
      <c r="D268" s="35">
        <v>1</v>
      </c>
      <c r="E268" s="35">
        <v>3</v>
      </c>
      <c r="F268" s="35">
        <v>1</v>
      </c>
      <c r="G268" s="35">
        <v>2</v>
      </c>
      <c r="H268" s="35">
        <v>0</v>
      </c>
      <c r="I268" s="35">
        <v>0</v>
      </c>
      <c r="J268" s="35">
        <v>0</v>
      </c>
      <c r="K268" s="35">
        <v>0</v>
      </c>
      <c r="L268" s="35">
        <v>1</v>
      </c>
      <c r="M268" s="35">
        <v>1</v>
      </c>
      <c r="N268" s="35">
        <v>0</v>
      </c>
      <c r="O268" s="35">
        <v>0</v>
      </c>
      <c r="P268" s="36">
        <v>0.75</v>
      </c>
      <c r="Q268" s="36">
        <v>0.66700000000000004</v>
      </c>
      <c r="R268" s="36">
        <v>0.66700000000000004</v>
      </c>
      <c r="S268" s="35">
        <v>0</v>
      </c>
      <c r="T268" s="35">
        <v>0</v>
      </c>
      <c r="U268" s="36">
        <v>1.417</v>
      </c>
    </row>
    <row r="269" spans="1:21" ht="12" x14ac:dyDescent="0.15">
      <c r="A269" s="27" t="s">
        <v>103</v>
      </c>
      <c r="B269" s="28">
        <v>2015</v>
      </c>
      <c r="C269" s="28" t="s">
        <v>89</v>
      </c>
      <c r="D269" s="35">
        <v>1</v>
      </c>
      <c r="E269" s="35">
        <v>3</v>
      </c>
      <c r="F269" s="35">
        <v>2</v>
      </c>
      <c r="G269" s="35">
        <v>1</v>
      </c>
      <c r="H269" s="35">
        <v>0</v>
      </c>
      <c r="I269" s="35">
        <v>0</v>
      </c>
      <c r="J269" s="35">
        <v>0</v>
      </c>
      <c r="K269" s="35">
        <v>0</v>
      </c>
      <c r="L269" s="35">
        <v>1</v>
      </c>
      <c r="M269" s="35">
        <v>1</v>
      </c>
      <c r="N269" s="35">
        <v>0</v>
      </c>
      <c r="O269" s="35">
        <v>0</v>
      </c>
      <c r="P269" s="35">
        <v>0.5</v>
      </c>
      <c r="Q269" s="35">
        <v>0.33300000000000002</v>
      </c>
      <c r="R269" s="35">
        <v>0.33300000000000002</v>
      </c>
      <c r="S269" s="35">
        <v>0</v>
      </c>
      <c r="T269" s="35">
        <v>0</v>
      </c>
      <c r="U269" s="35">
        <v>0.83299999999999996</v>
      </c>
    </row>
    <row r="270" spans="1:21" ht="12" x14ac:dyDescent="0.15">
      <c r="A270" s="27" t="s">
        <v>44</v>
      </c>
      <c r="B270" s="28">
        <v>2008</v>
      </c>
      <c r="C270" s="28" t="s">
        <v>22</v>
      </c>
      <c r="D270" s="28">
        <v>1</v>
      </c>
      <c r="E270" s="28">
        <v>3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1</v>
      </c>
      <c r="N270" s="28">
        <v>0</v>
      </c>
      <c r="O270" s="28">
        <v>0</v>
      </c>
      <c r="P270" s="34">
        <v>0</v>
      </c>
      <c r="Q270" s="34">
        <v>0</v>
      </c>
      <c r="R270" s="34">
        <v>0</v>
      </c>
      <c r="S270" s="28">
        <v>0</v>
      </c>
      <c r="T270" s="28">
        <v>0</v>
      </c>
      <c r="U270" s="34">
        <v>0</v>
      </c>
    </row>
    <row r="271" spans="1:21" ht="12" x14ac:dyDescent="0.15">
      <c r="A271" s="27" t="s">
        <v>64</v>
      </c>
      <c r="B271" s="28">
        <v>2009</v>
      </c>
      <c r="C271" s="28" t="s">
        <v>28</v>
      </c>
      <c r="D271" s="28">
        <v>11</v>
      </c>
      <c r="E271" s="28">
        <v>2</v>
      </c>
      <c r="F271" s="28">
        <v>1</v>
      </c>
      <c r="G271" s="28">
        <v>1</v>
      </c>
      <c r="H271" s="28">
        <v>0</v>
      </c>
      <c r="I271" s="28">
        <v>0</v>
      </c>
      <c r="J271" s="28">
        <v>0</v>
      </c>
      <c r="K271" s="28">
        <v>1</v>
      </c>
      <c r="L271" s="28">
        <v>0</v>
      </c>
      <c r="M271" s="28">
        <v>0</v>
      </c>
      <c r="N271" s="28">
        <v>0</v>
      </c>
      <c r="O271" s="28">
        <v>0</v>
      </c>
      <c r="P271" s="34">
        <v>0.5</v>
      </c>
      <c r="Q271" s="34">
        <v>0.5</v>
      </c>
      <c r="R271" s="34">
        <v>0.5</v>
      </c>
      <c r="S271" s="28">
        <v>0</v>
      </c>
      <c r="T271" s="28">
        <v>0</v>
      </c>
      <c r="U271" s="34">
        <v>0.5</v>
      </c>
    </row>
    <row r="272" spans="1:21" ht="12" x14ac:dyDescent="0.15">
      <c r="A272" s="27" t="s">
        <v>31</v>
      </c>
      <c r="B272" s="28">
        <v>2012</v>
      </c>
      <c r="C272" s="28" t="s">
        <v>28</v>
      </c>
      <c r="D272" s="29">
        <v>6</v>
      </c>
      <c r="E272" s="29">
        <v>2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1</v>
      </c>
      <c r="L272" s="29">
        <v>0</v>
      </c>
      <c r="M272" s="29">
        <v>0</v>
      </c>
      <c r="N272" s="29">
        <v>0</v>
      </c>
      <c r="O272" s="29">
        <v>0</v>
      </c>
      <c r="P272" s="30">
        <v>0</v>
      </c>
      <c r="Q272" s="30">
        <v>0</v>
      </c>
      <c r="R272" s="30">
        <v>0</v>
      </c>
      <c r="S272" s="29">
        <v>0</v>
      </c>
      <c r="T272" s="29">
        <v>0</v>
      </c>
      <c r="U272" s="30">
        <v>0</v>
      </c>
    </row>
    <row r="273" spans="1:40" x14ac:dyDescent="0.15">
      <c r="A273" s="29" t="s">
        <v>109</v>
      </c>
      <c r="B273" s="29">
        <v>2016</v>
      </c>
      <c r="C273" s="29" t="s">
        <v>28</v>
      </c>
      <c r="D273" s="29">
        <v>3</v>
      </c>
      <c r="E273" s="29">
        <v>2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2</v>
      </c>
      <c r="M273" s="29">
        <v>1</v>
      </c>
      <c r="N273" s="29">
        <v>0</v>
      </c>
      <c r="O273" s="29">
        <v>0</v>
      </c>
      <c r="P273" s="29">
        <v>0.5</v>
      </c>
      <c r="Q273" s="29">
        <v>0</v>
      </c>
      <c r="R273" s="29">
        <v>0</v>
      </c>
      <c r="S273" s="29">
        <v>0</v>
      </c>
      <c r="T273" s="29">
        <v>0</v>
      </c>
      <c r="U273" s="29">
        <v>0.5</v>
      </c>
    </row>
    <row r="274" spans="1:40" x14ac:dyDescent="0.15">
      <c r="A274" s="29" t="s">
        <v>152</v>
      </c>
      <c r="B274" s="29">
        <v>2020</v>
      </c>
      <c r="C274" s="29" t="s">
        <v>28</v>
      </c>
      <c r="D274" s="29">
        <v>2</v>
      </c>
      <c r="E274" s="29">
        <v>2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2</v>
      </c>
      <c r="N274" s="29">
        <v>0</v>
      </c>
      <c r="O274" s="29">
        <v>0</v>
      </c>
      <c r="P274" s="42">
        <v>0</v>
      </c>
      <c r="Q274" s="42">
        <v>0</v>
      </c>
      <c r="R274" s="42">
        <v>0</v>
      </c>
      <c r="S274" s="29">
        <v>0</v>
      </c>
      <c r="T274" s="29">
        <v>0</v>
      </c>
      <c r="U274" s="42">
        <v>0</v>
      </c>
    </row>
    <row r="275" spans="1:40" ht="12" x14ac:dyDescent="0.15">
      <c r="A275" s="27" t="s">
        <v>47</v>
      </c>
      <c r="B275" s="28">
        <v>2008</v>
      </c>
      <c r="C275" s="28" t="s">
        <v>24</v>
      </c>
      <c r="D275" s="28">
        <v>2</v>
      </c>
      <c r="E275" s="28">
        <v>2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1</v>
      </c>
      <c r="N275" s="28">
        <v>0</v>
      </c>
      <c r="O275" s="28">
        <v>0</v>
      </c>
      <c r="P275" s="34">
        <v>0</v>
      </c>
      <c r="Q275" s="34">
        <v>0</v>
      </c>
      <c r="R275" s="34">
        <v>0</v>
      </c>
      <c r="S275" s="28">
        <v>0</v>
      </c>
      <c r="T275" s="28">
        <v>0</v>
      </c>
      <c r="U275" s="34">
        <v>0</v>
      </c>
    </row>
    <row r="276" spans="1:40" ht="15" customHeight="1" x14ac:dyDescent="0.15">
      <c r="A276" s="43" t="s">
        <v>137</v>
      </c>
      <c r="B276" s="43">
        <v>2017</v>
      </c>
      <c r="C276" s="43" t="s">
        <v>28</v>
      </c>
      <c r="D276" s="43">
        <v>2</v>
      </c>
      <c r="E276" s="43">
        <v>2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4">
        <v>0</v>
      </c>
      <c r="Q276" s="44">
        <v>0</v>
      </c>
      <c r="R276" s="44">
        <v>0</v>
      </c>
      <c r="S276" s="43">
        <v>0</v>
      </c>
      <c r="T276" s="43">
        <v>0</v>
      </c>
      <c r="U276" s="45">
        <v>0</v>
      </c>
    </row>
    <row r="277" spans="1:40" ht="12" x14ac:dyDescent="0.15">
      <c r="A277" s="27" t="s">
        <v>53</v>
      </c>
      <c r="B277" s="28">
        <v>2010</v>
      </c>
      <c r="C277" s="28" t="s">
        <v>28</v>
      </c>
      <c r="D277" s="28">
        <v>1</v>
      </c>
      <c r="E277" s="28">
        <v>2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1</v>
      </c>
      <c r="M277" s="28">
        <v>0</v>
      </c>
      <c r="N277" s="28">
        <v>0</v>
      </c>
      <c r="O277" s="28">
        <v>0</v>
      </c>
      <c r="P277" s="34">
        <v>0.33300000000000002</v>
      </c>
      <c r="Q277" s="34">
        <v>0</v>
      </c>
      <c r="R277" s="34">
        <v>0</v>
      </c>
      <c r="S277" s="28">
        <v>0</v>
      </c>
      <c r="T277" s="28">
        <v>0</v>
      </c>
      <c r="U277" s="34">
        <v>0.33300000000000002</v>
      </c>
    </row>
    <row r="278" spans="1:40" x14ac:dyDescent="0.15">
      <c r="A278" s="35" t="s">
        <v>136</v>
      </c>
      <c r="B278" s="35">
        <v>2018</v>
      </c>
      <c r="C278" s="35" t="s">
        <v>28</v>
      </c>
      <c r="D278" s="35">
        <v>1</v>
      </c>
      <c r="E278" s="35">
        <v>2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1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</row>
    <row r="279" spans="1:40" x14ac:dyDescent="0.15">
      <c r="A279" s="35" t="s">
        <v>109</v>
      </c>
      <c r="B279" s="35">
        <v>2014</v>
      </c>
      <c r="C279" s="35" t="s">
        <v>28</v>
      </c>
      <c r="D279" s="35">
        <v>1</v>
      </c>
      <c r="E279" s="35">
        <v>2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1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</row>
    <row r="280" spans="1:40" x14ac:dyDescent="0.15">
      <c r="A280" s="29" t="s">
        <v>129</v>
      </c>
      <c r="B280" s="29">
        <v>2020</v>
      </c>
      <c r="C280" s="29" t="s">
        <v>30</v>
      </c>
      <c r="D280" s="29">
        <v>1</v>
      </c>
      <c r="E280" s="29">
        <v>2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42">
        <v>0</v>
      </c>
      <c r="Q280" s="42">
        <v>0</v>
      </c>
      <c r="R280" s="42">
        <v>0</v>
      </c>
      <c r="S280" s="29">
        <v>0</v>
      </c>
      <c r="T280" s="29">
        <v>0</v>
      </c>
      <c r="U280" s="42">
        <v>0</v>
      </c>
    </row>
    <row r="281" spans="1:40" x14ac:dyDescent="0.15">
      <c r="A281" s="43" t="s">
        <v>106</v>
      </c>
      <c r="B281" s="43">
        <v>2017</v>
      </c>
      <c r="C281" s="43" t="s">
        <v>28</v>
      </c>
      <c r="D281" s="43">
        <v>1</v>
      </c>
      <c r="E281" s="43">
        <v>2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1</v>
      </c>
      <c r="L281" s="43">
        <v>0</v>
      </c>
      <c r="M281" s="43">
        <v>0</v>
      </c>
      <c r="N281" s="43">
        <v>0</v>
      </c>
      <c r="O281" s="43">
        <v>0</v>
      </c>
      <c r="P281" s="44">
        <v>0</v>
      </c>
      <c r="Q281" s="44">
        <v>0</v>
      </c>
      <c r="R281" s="44">
        <v>0</v>
      </c>
      <c r="S281" s="43">
        <v>0</v>
      </c>
      <c r="T281" s="43">
        <v>0</v>
      </c>
      <c r="U281" s="45">
        <v>0</v>
      </c>
    </row>
    <row r="282" spans="1:40" ht="12" x14ac:dyDescent="0.15">
      <c r="A282" s="27" t="s">
        <v>81</v>
      </c>
      <c r="B282" s="28">
        <v>2012</v>
      </c>
      <c r="C282" s="28" t="s">
        <v>28</v>
      </c>
      <c r="D282" s="29">
        <v>11</v>
      </c>
      <c r="E282" s="29">
        <v>1</v>
      </c>
      <c r="F282" s="29">
        <v>1</v>
      </c>
      <c r="G282" s="29">
        <v>1</v>
      </c>
      <c r="H282" s="29">
        <v>0</v>
      </c>
      <c r="I282" s="29">
        <v>0</v>
      </c>
      <c r="J282" s="29">
        <v>0</v>
      </c>
      <c r="K282" s="29">
        <v>1</v>
      </c>
      <c r="L282" s="29">
        <v>1</v>
      </c>
      <c r="M282" s="29">
        <v>0</v>
      </c>
      <c r="N282" s="29">
        <v>0</v>
      </c>
      <c r="O282" s="29">
        <v>0</v>
      </c>
      <c r="P282" s="30">
        <v>1</v>
      </c>
      <c r="Q282" s="30">
        <v>1</v>
      </c>
      <c r="R282" s="30">
        <v>1</v>
      </c>
      <c r="S282" s="29">
        <v>0</v>
      </c>
      <c r="T282" s="29">
        <v>0</v>
      </c>
      <c r="U282" s="30">
        <v>2</v>
      </c>
    </row>
    <row r="283" spans="1:40" ht="12" x14ac:dyDescent="0.15">
      <c r="A283" s="27" t="s">
        <v>37</v>
      </c>
      <c r="B283" s="28">
        <v>2012</v>
      </c>
      <c r="C283" s="28" t="s">
        <v>28</v>
      </c>
      <c r="D283" s="29">
        <v>5</v>
      </c>
      <c r="E283" s="29">
        <v>1</v>
      </c>
      <c r="F283" s="29">
        <v>0</v>
      </c>
      <c r="G283" s="29">
        <v>1</v>
      </c>
      <c r="H283" s="29">
        <v>0</v>
      </c>
      <c r="I283" s="29">
        <v>0</v>
      </c>
      <c r="J283" s="29">
        <v>0</v>
      </c>
      <c r="K283" s="29">
        <v>0</v>
      </c>
      <c r="L283" s="29">
        <v>1</v>
      </c>
      <c r="M283" s="29">
        <v>0</v>
      </c>
      <c r="N283" s="29">
        <v>0</v>
      </c>
      <c r="O283" s="29">
        <v>0</v>
      </c>
      <c r="P283" s="30">
        <v>1</v>
      </c>
      <c r="Q283" s="30">
        <v>1</v>
      </c>
      <c r="R283" s="30">
        <v>1</v>
      </c>
      <c r="S283" s="29">
        <v>0</v>
      </c>
      <c r="T283" s="29">
        <v>0</v>
      </c>
      <c r="U283" s="30">
        <v>2</v>
      </c>
    </row>
    <row r="284" spans="1:40" x14ac:dyDescent="0.15">
      <c r="A284" s="35" t="s">
        <v>96</v>
      </c>
      <c r="B284" s="35">
        <v>2014</v>
      </c>
      <c r="C284" s="35" t="s">
        <v>28</v>
      </c>
      <c r="D284" s="35">
        <v>2</v>
      </c>
      <c r="E284" s="35">
        <v>1</v>
      </c>
      <c r="F284" s="35">
        <v>1</v>
      </c>
      <c r="G284" s="35">
        <v>0</v>
      </c>
      <c r="H284" s="35">
        <v>0</v>
      </c>
      <c r="I284" s="35">
        <v>0</v>
      </c>
      <c r="J284" s="35">
        <v>0</v>
      </c>
      <c r="K284" s="35">
        <v>1</v>
      </c>
      <c r="L284" s="35">
        <v>1</v>
      </c>
      <c r="M284" s="35">
        <v>1</v>
      </c>
      <c r="N284" s="35">
        <v>0</v>
      </c>
      <c r="O284" s="35">
        <v>0</v>
      </c>
      <c r="P284" s="35">
        <v>0.5</v>
      </c>
      <c r="Q284" s="35">
        <v>0</v>
      </c>
      <c r="R284" s="35">
        <v>0</v>
      </c>
      <c r="S284" s="35">
        <v>0</v>
      </c>
      <c r="T284" s="35">
        <v>0</v>
      </c>
      <c r="U284" s="35">
        <v>0.5</v>
      </c>
    </row>
    <row r="285" spans="1:40" x14ac:dyDescent="0.15">
      <c r="A285" s="29" t="s">
        <v>81</v>
      </c>
      <c r="B285" s="29">
        <v>2013</v>
      </c>
      <c r="C285" s="29" t="s">
        <v>28</v>
      </c>
      <c r="D285" s="29">
        <v>2</v>
      </c>
      <c r="E285" s="29">
        <v>1</v>
      </c>
      <c r="F285" s="29">
        <v>1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</row>
    <row r="286" spans="1:40" ht="12" x14ac:dyDescent="0.15">
      <c r="A286" s="27" t="s">
        <v>27</v>
      </c>
      <c r="B286" s="28">
        <v>2010</v>
      </c>
      <c r="C286" s="28" t="s">
        <v>28</v>
      </c>
      <c r="D286" s="28">
        <v>1</v>
      </c>
      <c r="E286" s="28">
        <v>1</v>
      </c>
      <c r="F286" s="28">
        <v>1</v>
      </c>
      <c r="G286" s="28">
        <v>1</v>
      </c>
      <c r="H286" s="28">
        <v>0</v>
      </c>
      <c r="I286" s="28">
        <v>1</v>
      </c>
      <c r="J286" s="28">
        <v>0</v>
      </c>
      <c r="K286" s="28">
        <v>2</v>
      </c>
      <c r="L286" s="28">
        <v>0</v>
      </c>
      <c r="M286" s="28">
        <v>0</v>
      </c>
      <c r="N286" s="28">
        <v>0</v>
      </c>
      <c r="O286" s="28">
        <v>0</v>
      </c>
      <c r="P286" s="34">
        <v>1</v>
      </c>
      <c r="Q286" s="34">
        <v>3</v>
      </c>
      <c r="R286" s="34">
        <v>1</v>
      </c>
      <c r="S286" s="28">
        <v>0</v>
      </c>
      <c r="T286" s="28">
        <v>0</v>
      </c>
      <c r="U286" s="34">
        <v>4</v>
      </c>
    </row>
    <row r="287" spans="1:40" ht="12" x14ac:dyDescent="0.15">
      <c r="A287" s="27" t="s">
        <v>57</v>
      </c>
      <c r="B287" s="31">
        <v>2012</v>
      </c>
      <c r="C287" s="28" t="s">
        <v>8</v>
      </c>
      <c r="D287" s="29">
        <v>1</v>
      </c>
      <c r="E287" s="29">
        <v>1</v>
      </c>
      <c r="F287" s="29">
        <v>0</v>
      </c>
      <c r="G287" s="29">
        <v>1</v>
      </c>
      <c r="H287" s="29">
        <v>0</v>
      </c>
      <c r="I287" s="29">
        <v>0</v>
      </c>
      <c r="J287" s="29">
        <v>0</v>
      </c>
      <c r="K287" s="29">
        <v>1</v>
      </c>
      <c r="L287" s="29">
        <v>4</v>
      </c>
      <c r="M287" s="29">
        <v>0</v>
      </c>
      <c r="N287" s="29">
        <v>0</v>
      </c>
      <c r="O287" s="29">
        <v>0</v>
      </c>
      <c r="P287" s="30">
        <v>1</v>
      </c>
      <c r="Q287" s="30">
        <v>1</v>
      </c>
      <c r="R287" s="30">
        <v>1</v>
      </c>
      <c r="S287" s="29">
        <v>0</v>
      </c>
      <c r="T287" s="29">
        <v>0</v>
      </c>
      <c r="U287" s="30">
        <v>2</v>
      </c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</row>
    <row r="288" spans="1:40" ht="12" x14ac:dyDescent="0.15">
      <c r="A288" s="27" t="s">
        <v>64</v>
      </c>
      <c r="B288" s="28">
        <v>2011</v>
      </c>
      <c r="C288" s="28" t="s">
        <v>28</v>
      </c>
      <c r="D288" s="32">
        <v>1</v>
      </c>
      <c r="E288" s="32">
        <v>1</v>
      </c>
      <c r="F288" s="32">
        <v>0</v>
      </c>
      <c r="G288" s="32">
        <v>1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3">
        <v>1</v>
      </c>
      <c r="Q288" s="33">
        <v>1</v>
      </c>
      <c r="R288" s="33">
        <v>1</v>
      </c>
      <c r="S288" s="32">
        <v>0</v>
      </c>
      <c r="T288" s="32">
        <v>0</v>
      </c>
      <c r="U288" s="33">
        <v>2</v>
      </c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</row>
    <row r="289" spans="1:40" x14ac:dyDescent="0.15">
      <c r="A289" s="43" t="s">
        <v>109</v>
      </c>
      <c r="B289" s="43">
        <v>2017</v>
      </c>
      <c r="C289" s="43" t="s">
        <v>28</v>
      </c>
      <c r="D289" s="43">
        <v>1</v>
      </c>
      <c r="E289" s="43">
        <v>1</v>
      </c>
      <c r="F289" s="43">
        <v>0</v>
      </c>
      <c r="G289" s="43">
        <v>1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4">
        <v>1</v>
      </c>
      <c r="Q289" s="44">
        <v>1</v>
      </c>
      <c r="R289" s="44">
        <v>1</v>
      </c>
      <c r="S289" s="43">
        <v>0</v>
      </c>
      <c r="T289" s="43">
        <v>0</v>
      </c>
      <c r="U289" s="45">
        <v>2</v>
      </c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</row>
    <row r="290" spans="1:40" x14ac:dyDescent="0.15">
      <c r="A290" s="35" t="s">
        <v>125</v>
      </c>
      <c r="B290" s="35">
        <v>2019</v>
      </c>
      <c r="C290" s="35" t="s">
        <v>40</v>
      </c>
      <c r="D290" s="35">
        <v>1</v>
      </c>
      <c r="E290" s="35">
        <v>1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1</v>
      </c>
      <c r="M290" s="35">
        <v>0</v>
      </c>
      <c r="N290" s="35">
        <v>0</v>
      </c>
      <c r="O290" s="35">
        <v>0</v>
      </c>
      <c r="P290" s="36">
        <v>0.5</v>
      </c>
      <c r="Q290" s="36">
        <v>0</v>
      </c>
      <c r="R290" s="36">
        <v>0</v>
      </c>
      <c r="S290" s="35">
        <v>0</v>
      </c>
      <c r="T290" s="35">
        <v>0</v>
      </c>
      <c r="U290" s="36">
        <v>0.5</v>
      </c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</row>
    <row r="291" spans="1:40" x14ac:dyDescent="0.15">
      <c r="A291" s="35" t="s">
        <v>118</v>
      </c>
      <c r="B291" s="35">
        <v>2019</v>
      </c>
      <c r="C291" s="35" t="s">
        <v>28</v>
      </c>
      <c r="D291" s="35">
        <v>1</v>
      </c>
      <c r="E291" s="35">
        <v>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1</v>
      </c>
      <c r="N291" s="35">
        <v>0</v>
      </c>
      <c r="O291" s="35">
        <v>0</v>
      </c>
      <c r="P291" s="36">
        <v>0</v>
      </c>
      <c r="Q291" s="36">
        <v>0</v>
      </c>
      <c r="R291" s="36">
        <v>0</v>
      </c>
      <c r="S291" s="35">
        <v>0</v>
      </c>
      <c r="T291" s="35">
        <v>0</v>
      </c>
      <c r="U291" s="36">
        <v>0</v>
      </c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</row>
    <row r="292" spans="1:40" ht="12" x14ac:dyDescent="0.15">
      <c r="A292" s="27" t="s">
        <v>21</v>
      </c>
      <c r="B292" s="28">
        <v>2008</v>
      </c>
      <c r="C292" s="28" t="s">
        <v>22</v>
      </c>
      <c r="D292" s="28">
        <v>1</v>
      </c>
      <c r="E292" s="28">
        <v>1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1</v>
      </c>
      <c r="N292" s="28">
        <v>0</v>
      </c>
      <c r="O292" s="28">
        <v>0</v>
      </c>
      <c r="P292" s="34">
        <v>0</v>
      </c>
      <c r="Q292" s="34">
        <v>0</v>
      </c>
      <c r="R292" s="34">
        <v>0</v>
      </c>
      <c r="S292" s="28">
        <v>0</v>
      </c>
      <c r="T292" s="28">
        <v>0</v>
      </c>
      <c r="U292" s="34">
        <v>0</v>
      </c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</row>
    <row r="293" spans="1:40" x14ac:dyDescent="0.15">
      <c r="A293" s="29" t="s">
        <v>116</v>
      </c>
      <c r="B293" s="29">
        <v>2020</v>
      </c>
      <c r="C293" s="29" t="s">
        <v>28</v>
      </c>
      <c r="D293" s="29">
        <v>1</v>
      </c>
      <c r="E293" s="29">
        <v>1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1</v>
      </c>
      <c r="N293" s="29">
        <v>0</v>
      </c>
      <c r="O293" s="29">
        <v>0</v>
      </c>
      <c r="P293" s="42">
        <v>0</v>
      </c>
      <c r="Q293" s="42">
        <v>0</v>
      </c>
      <c r="R293" s="42">
        <v>0</v>
      </c>
      <c r="S293" s="29">
        <v>0</v>
      </c>
      <c r="T293" s="29">
        <v>0</v>
      </c>
      <c r="U293" s="42">
        <v>0</v>
      </c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</row>
    <row r="294" spans="1:40" x14ac:dyDescent="0.15">
      <c r="A294" s="43" t="s">
        <v>116</v>
      </c>
      <c r="B294" s="43">
        <v>2017</v>
      </c>
      <c r="C294" s="43" t="s">
        <v>28</v>
      </c>
      <c r="D294" s="43">
        <v>1</v>
      </c>
      <c r="E294" s="43">
        <v>1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1</v>
      </c>
      <c r="N294" s="43">
        <v>0</v>
      </c>
      <c r="O294" s="43">
        <v>0</v>
      </c>
      <c r="P294" s="44">
        <v>0</v>
      </c>
      <c r="Q294" s="44">
        <v>0</v>
      </c>
      <c r="R294" s="44">
        <v>0</v>
      </c>
      <c r="S294" s="43">
        <v>0</v>
      </c>
      <c r="T294" s="43">
        <v>0</v>
      </c>
      <c r="U294" s="45">
        <v>0</v>
      </c>
    </row>
    <row r="295" spans="1:40" x14ac:dyDescent="0.15">
      <c r="A295" s="35" t="s">
        <v>109</v>
      </c>
      <c r="B295" s="35">
        <v>2015</v>
      </c>
      <c r="C295" s="35" t="s">
        <v>28</v>
      </c>
      <c r="D295" s="35">
        <v>1</v>
      </c>
      <c r="E295" s="35">
        <v>1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</row>
    <row r="296" spans="1:40" ht="12" x14ac:dyDescent="0.15">
      <c r="A296" s="27" t="s">
        <v>31</v>
      </c>
      <c r="B296" s="28">
        <v>2010</v>
      </c>
      <c r="C296" s="28" t="s">
        <v>28</v>
      </c>
      <c r="D296" s="28">
        <v>1</v>
      </c>
      <c r="E296" s="28">
        <v>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34">
        <v>0</v>
      </c>
      <c r="Q296" s="34">
        <v>0</v>
      </c>
      <c r="R296" s="34">
        <v>0</v>
      </c>
      <c r="S296" s="28">
        <v>0</v>
      </c>
      <c r="T296" s="28">
        <v>0</v>
      </c>
      <c r="U296" s="34">
        <v>0</v>
      </c>
    </row>
    <row r="297" spans="1:40" x14ac:dyDescent="0.15">
      <c r="A297" s="35" t="s">
        <v>31</v>
      </c>
      <c r="B297" s="35">
        <v>2013</v>
      </c>
      <c r="C297" s="35" t="s">
        <v>28</v>
      </c>
      <c r="D297" s="35">
        <v>2</v>
      </c>
      <c r="E297" s="35">
        <v>0</v>
      </c>
      <c r="F297" s="35">
        <v>2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</row>
    <row r="298" spans="1:40" x14ac:dyDescent="0.15">
      <c r="A298" s="29" t="s">
        <v>81</v>
      </c>
      <c r="B298" s="29">
        <v>2014</v>
      </c>
      <c r="C298" s="29" t="s">
        <v>28</v>
      </c>
      <c r="D298" s="29">
        <v>1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1</v>
      </c>
      <c r="L298" s="29">
        <v>1</v>
      </c>
      <c r="M298" s="29">
        <v>0</v>
      </c>
      <c r="N298" s="29">
        <v>0</v>
      </c>
      <c r="O298" s="29">
        <v>0</v>
      </c>
      <c r="P298" s="29">
        <v>1</v>
      </c>
      <c r="Q298" s="29">
        <v>0</v>
      </c>
      <c r="R298" s="29">
        <v>0</v>
      </c>
      <c r="S298" s="29">
        <v>0</v>
      </c>
      <c r="T298" s="29">
        <v>0</v>
      </c>
      <c r="U298" s="29">
        <v>1</v>
      </c>
    </row>
    <row r="299" spans="1:40" x14ac:dyDescent="0.15">
      <c r="A299" s="35" t="s">
        <v>64</v>
      </c>
      <c r="B299" s="35">
        <v>2014</v>
      </c>
      <c r="C299" s="35" t="s">
        <v>28</v>
      </c>
      <c r="D299" s="35">
        <v>1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1</v>
      </c>
      <c r="L299" s="35">
        <v>1</v>
      </c>
      <c r="M299" s="35">
        <v>0</v>
      </c>
      <c r="N299" s="35">
        <v>0</v>
      </c>
      <c r="O299" s="35">
        <v>0</v>
      </c>
      <c r="P299" s="35">
        <v>1</v>
      </c>
      <c r="Q299" s="35">
        <v>0</v>
      </c>
      <c r="R299" s="35">
        <v>0</v>
      </c>
      <c r="S299" s="35">
        <v>0</v>
      </c>
      <c r="T299" s="35">
        <v>0</v>
      </c>
      <c r="U299" s="35">
        <v>1</v>
      </c>
    </row>
    <row r="300" spans="1:40" ht="12" x14ac:dyDescent="0.15">
      <c r="A300" s="27" t="s">
        <v>56</v>
      </c>
      <c r="B300" s="28">
        <v>2015</v>
      </c>
      <c r="C300" s="28" t="s">
        <v>28</v>
      </c>
      <c r="D300" s="35">
        <v>1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1</v>
      </c>
      <c r="M300" s="35">
        <v>0</v>
      </c>
      <c r="N300" s="35">
        <v>0</v>
      </c>
      <c r="O300" s="35">
        <v>0</v>
      </c>
      <c r="P300" s="35">
        <v>1</v>
      </c>
      <c r="Q300" s="35">
        <v>0</v>
      </c>
      <c r="R300" s="35">
        <v>0</v>
      </c>
      <c r="S300" s="35">
        <v>0</v>
      </c>
      <c r="T300" s="35">
        <v>0</v>
      </c>
      <c r="U300" s="35">
        <v>1</v>
      </c>
    </row>
    <row r="301" spans="1:40" x14ac:dyDescent="0.15">
      <c r="A301" s="46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8"/>
      <c r="Q301" s="48"/>
      <c r="R301" s="48"/>
      <c r="S301" s="47"/>
      <c r="T301" s="47"/>
      <c r="U301" s="48"/>
    </row>
    <row r="302" spans="1:40" x14ac:dyDescent="0.15">
      <c r="A302" s="46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8"/>
      <c r="Q302" s="48"/>
      <c r="R302" s="48"/>
      <c r="S302" s="47"/>
      <c r="T302" s="47"/>
      <c r="U302" s="48"/>
    </row>
    <row r="303" spans="1:40" x14ac:dyDescent="0.15">
      <c r="A303" s="37"/>
      <c r="B303" s="47"/>
      <c r="C303" s="4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</row>
    <row r="304" spans="1:40" x14ac:dyDescent="0.15">
      <c r="A304" s="46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8"/>
      <c r="Q304" s="48"/>
      <c r="R304" s="48"/>
      <c r="S304" s="47"/>
      <c r="T304" s="47"/>
      <c r="U304" s="48"/>
    </row>
    <row r="305" spans="1:42" x14ac:dyDescent="0.15">
      <c r="A305" s="46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8"/>
      <c r="Q305" s="48"/>
      <c r="R305" s="48"/>
      <c r="S305" s="47"/>
      <c r="T305" s="47"/>
      <c r="U305" s="48"/>
    </row>
    <row r="306" spans="1:42" x14ac:dyDescent="0.15">
      <c r="A306" s="46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8"/>
      <c r="Q306" s="48"/>
      <c r="R306" s="48"/>
      <c r="S306" s="47"/>
      <c r="T306" s="47"/>
      <c r="U306" s="48"/>
    </row>
    <row r="307" spans="1:42" ht="14" customHeight="1" x14ac:dyDescent="0.15">
      <c r="A307" s="46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8"/>
      <c r="Q307" s="48"/>
      <c r="R307" s="48"/>
      <c r="S307" s="47"/>
      <c r="T307" s="47"/>
      <c r="U307" s="48"/>
    </row>
    <row r="308" spans="1:42" ht="14" customHeight="1" x14ac:dyDescent="0.15">
      <c r="A308" s="46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8"/>
      <c r="Q308" s="48"/>
      <c r="R308" s="48"/>
      <c r="S308" s="47"/>
      <c r="T308" s="47"/>
      <c r="U308" s="48"/>
    </row>
    <row r="309" spans="1:42" ht="14" customHeight="1" x14ac:dyDescent="0.15">
      <c r="A309" s="46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8"/>
      <c r="Q309" s="48"/>
      <c r="R309" s="48"/>
      <c r="S309" s="47"/>
      <c r="T309" s="47"/>
      <c r="U309" s="48"/>
    </row>
    <row r="310" spans="1:42" ht="14" customHeight="1" x14ac:dyDescent="0.15">
      <c r="A310" s="46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8"/>
      <c r="Q310" s="48"/>
      <c r="R310" s="48"/>
      <c r="S310" s="47"/>
      <c r="T310" s="47"/>
      <c r="U310" s="48"/>
    </row>
    <row r="311" spans="1:42" ht="14" customHeight="1" x14ac:dyDescent="0.15">
      <c r="A311" s="46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8"/>
      <c r="Q311" s="48"/>
      <c r="R311" s="48"/>
      <c r="S311" s="47"/>
      <c r="T311" s="47"/>
      <c r="U311" s="48"/>
    </row>
    <row r="312" spans="1:42" ht="14" customHeight="1" x14ac:dyDescent="0.15">
      <c r="A312" s="46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8"/>
      <c r="Q312" s="48"/>
      <c r="R312" s="48"/>
      <c r="S312" s="47"/>
      <c r="T312" s="47"/>
      <c r="U312" s="48"/>
    </row>
    <row r="313" spans="1:42" ht="14" customHeight="1" x14ac:dyDescent="0.15">
      <c r="A313" s="46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50"/>
      <c r="Q313" s="50"/>
      <c r="R313" s="50"/>
      <c r="S313" s="49"/>
      <c r="T313" s="49"/>
      <c r="U313" s="50"/>
    </row>
    <row r="314" spans="1:42" ht="14" customHeight="1" x14ac:dyDescent="0.15">
      <c r="A314" s="23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5"/>
      <c r="Q314" s="25"/>
      <c r="R314" s="25"/>
      <c r="S314" s="24"/>
      <c r="T314" s="24"/>
      <c r="U314" s="25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</row>
    <row r="315" spans="1:42" ht="14" customHeight="1" x14ac:dyDescent="0.15">
      <c r="A315" s="46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8"/>
      <c r="Q315" s="48"/>
      <c r="R315" s="48"/>
      <c r="S315" s="47"/>
      <c r="T315" s="47"/>
      <c r="U315" s="48"/>
    </row>
    <row r="316" spans="1:42" ht="14" customHeight="1" x14ac:dyDescent="0.15">
      <c r="A316" s="46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8"/>
      <c r="Q316" s="48"/>
      <c r="R316" s="48"/>
      <c r="S316" s="47"/>
      <c r="T316" s="47"/>
      <c r="U316" s="48"/>
    </row>
    <row r="317" spans="1:42" ht="14" customHeight="1" x14ac:dyDescent="0.15">
      <c r="A317" s="46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8"/>
      <c r="Q317" s="48"/>
      <c r="R317" s="48"/>
      <c r="S317" s="47"/>
      <c r="T317" s="47"/>
      <c r="U317" s="48"/>
      <c r="V317" s="37"/>
    </row>
    <row r="318" spans="1:42" ht="14" customHeight="1" x14ac:dyDescent="0.15">
      <c r="A318" s="46"/>
      <c r="B318" s="47"/>
      <c r="C318" s="49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8"/>
      <c r="Q318" s="48"/>
      <c r="R318" s="48"/>
      <c r="S318" s="47"/>
      <c r="T318" s="47"/>
      <c r="U318" s="48"/>
      <c r="V318" s="37"/>
    </row>
    <row r="319" spans="1:42" ht="14" customHeight="1" x14ac:dyDescent="0.15">
      <c r="A319" s="46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50"/>
      <c r="Q319" s="50"/>
      <c r="R319" s="50"/>
      <c r="S319" s="49"/>
      <c r="T319" s="49"/>
      <c r="U319" s="50"/>
    </row>
    <row r="320" spans="1:42" ht="14" customHeight="1" x14ac:dyDescent="0.15">
      <c r="A320" s="46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8"/>
      <c r="Q320" s="48"/>
      <c r="R320" s="48"/>
      <c r="S320" s="47"/>
      <c r="T320" s="47"/>
      <c r="U320" s="48"/>
      <c r="V320" s="38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</row>
    <row r="321" spans="1:42" ht="14" customHeight="1" x14ac:dyDescent="0.15">
      <c r="A321" s="46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8"/>
      <c r="Q321" s="48"/>
      <c r="R321" s="48"/>
      <c r="S321" s="47"/>
      <c r="T321" s="47"/>
      <c r="U321" s="48"/>
      <c r="V321" s="38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</row>
    <row r="322" spans="1:42" ht="14" customHeight="1" x14ac:dyDescent="0.15">
      <c r="A322" s="46"/>
      <c r="B322" s="47"/>
      <c r="C322" s="49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8"/>
      <c r="Q322" s="48"/>
      <c r="R322" s="48"/>
      <c r="S322" s="47"/>
      <c r="T322" s="47"/>
      <c r="U322" s="48"/>
      <c r="V322" s="38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</row>
    <row r="323" spans="1:42" ht="14" customHeight="1" x14ac:dyDescent="0.15">
      <c r="A323" s="46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50"/>
      <c r="Q323" s="50"/>
      <c r="R323" s="50"/>
      <c r="S323" s="49"/>
      <c r="T323" s="49"/>
      <c r="U323" s="50"/>
      <c r="V323" s="38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</row>
    <row r="324" spans="1:42" ht="14" customHeight="1" x14ac:dyDescent="0.15">
      <c r="A324" s="46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50"/>
      <c r="Q324" s="50"/>
      <c r="R324" s="50"/>
      <c r="S324" s="49"/>
      <c r="T324" s="49"/>
      <c r="U324" s="50"/>
      <c r="V324" s="37"/>
    </row>
    <row r="325" spans="1:42" ht="14" customHeight="1" x14ac:dyDescent="0.15">
      <c r="A325" s="46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50"/>
      <c r="Q325" s="50"/>
      <c r="R325" s="50"/>
      <c r="S325" s="49"/>
      <c r="T325" s="49"/>
      <c r="U325" s="50"/>
      <c r="V325" s="37"/>
    </row>
    <row r="326" spans="1:42" ht="14" customHeight="1" x14ac:dyDescent="0.15">
      <c r="A326" s="46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50"/>
      <c r="Q326" s="50"/>
      <c r="R326" s="50"/>
      <c r="S326" s="49"/>
      <c r="T326" s="49"/>
      <c r="U326" s="50"/>
      <c r="V326" s="37"/>
    </row>
    <row r="327" spans="1:42" ht="14" customHeight="1" x14ac:dyDescent="0.15">
      <c r="A327" s="46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8"/>
      <c r="Q327" s="48"/>
      <c r="R327" s="48"/>
      <c r="S327" s="47"/>
      <c r="T327" s="47"/>
      <c r="U327" s="48"/>
      <c r="V327" s="37"/>
    </row>
    <row r="328" spans="1:42" ht="14" customHeight="1" x14ac:dyDescent="0.15">
      <c r="A328" s="46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8"/>
      <c r="Q328" s="48"/>
      <c r="R328" s="48"/>
      <c r="S328" s="47"/>
      <c r="T328" s="47"/>
      <c r="U328" s="48"/>
    </row>
    <row r="329" spans="1:42" ht="14" customHeight="1" x14ac:dyDescent="0.15">
      <c r="A329" s="46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8"/>
      <c r="Q329" s="48"/>
      <c r="R329" s="48"/>
      <c r="S329" s="47"/>
      <c r="T329" s="47"/>
      <c r="U329" s="48"/>
    </row>
    <row r="330" spans="1:42" ht="14" customHeight="1" x14ac:dyDescent="0.15">
      <c r="A330" s="46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8"/>
      <c r="Q330" s="48"/>
      <c r="R330" s="48"/>
      <c r="S330" s="47"/>
      <c r="T330" s="47"/>
      <c r="U330" s="48"/>
    </row>
    <row r="331" spans="1:42" ht="14" customHeight="1" x14ac:dyDescent="0.15"/>
    <row r="332" spans="1:42" ht="14" customHeight="1" x14ac:dyDescent="0.15"/>
    <row r="333" spans="1:42" ht="14" customHeight="1" x14ac:dyDescent="0.15"/>
    <row r="355" spans="22:22" x14ac:dyDescent="0.15">
      <c r="V355" s="29"/>
    </row>
    <row r="356" spans="22:22" x14ac:dyDescent="0.15">
      <c r="V356" s="29"/>
    </row>
    <row r="357" spans="22:22" x14ac:dyDescent="0.15">
      <c r="V357" s="29"/>
    </row>
    <row r="358" spans="22:22" x14ac:dyDescent="0.15">
      <c r="V358" s="29"/>
    </row>
  </sheetData>
  <sortState xmlns:xlrd2="http://schemas.microsoft.com/office/spreadsheetml/2017/richdata2" ref="A3:AP414">
    <sortCondition descending="1" ref="B3:B414"/>
  </sortState>
  <mergeCells count="1">
    <mergeCell ref="A1:O1"/>
  </mergeCells>
  <pageMargins left="0.25" right="0.25" top="0.75" bottom="0.75" header="0.3" footer="0.3"/>
  <pageSetup orientation="landscape" verticalDpi="1200"/>
  <rowBreaks count="1" manualBreakCount="1">
    <brk id="208" max="16383" man="1"/>
  </rowBreak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7"/>
  <sheetViews>
    <sheetView zoomScale="150" zoomScaleNormal="150" zoomScalePageLayoutView="150" workbookViewId="0">
      <pane ySplit="2" topLeftCell="A158" activePane="bottomLeft" state="frozen"/>
      <selection pane="bottomLeft" activeCell="B2" sqref="B1:Q1048576"/>
    </sheetView>
  </sheetViews>
  <sheetFormatPr baseColWidth="10" defaultColWidth="8.83203125" defaultRowHeight="11" x14ac:dyDescent="0.15"/>
  <cols>
    <col min="1" max="1" width="13" style="8" bestFit="1" customWidth="1"/>
    <col min="2" max="15" width="5.83203125" style="11" customWidth="1"/>
    <col min="16" max="17" width="5.83203125" style="9" customWidth="1"/>
    <col min="18" max="16384" width="8.83203125" style="8"/>
  </cols>
  <sheetData>
    <row r="1" spans="1:19" ht="23.25" customHeight="1" x14ac:dyDescent="0.15">
      <c r="A1" s="16" t="s">
        <v>177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R1" s="9"/>
      <c r="S1" s="10"/>
    </row>
    <row r="2" spans="1:19" ht="12" x14ac:dyDescent="0.15">
      <c r="A2" s="70" t="s">
        <v>0</v>
      </c>
      <c r="B2" s="71" t="s">
        <v>1</v>
      </c>
      <c r="C2" s="72" t="s">
        <v>65</v>
      </c>
      <c r="D2" s="72" t="s">
        <v>66</v>
      </c>
      <c r="E2" s="72" t="s">
        <v>67</v>
      </c>
      <c r="F2" s="72" t="s">
        <v>68</v>
      </c>
      <c r="G2" s="72" t="s">
        <v>69</v>
      </c>
      <c r="H2" s="72" t="s">
        <v>70</v>
      </c>
      <c r="I2" s="72" t="s">
        <v>6</v>
      </c>
      <c r="J2" s="72" t="s">
        <v>5</v>
      </c>
      <c r="K2" s="72" t="s">
        <v>71</v>
      </c>
      <c r="L2" s="72" t="s">
        <v>14</v>
      </c>
      <c r="M2" s="72" t="s">
        <v>11</v>
      </c>
      <c r="N2" s="72" t="s">
        <v>12</v>
      </c>
      <c r="O2" s="73" t="s">
        <v>72</v>
      </c>
      <c r="P2" s="74" t="s">
        <v>160</v>
      </c>
      <c r="Q2" s="75" t="s">
        <v>161</v>
      </c>
      <c r="R2" s="9"/>
      <c r="S2" s="10"/>
    </row>
    <row r="3" spans="1:19" x14ac:dyDescent="0.15">
      <c r="A3" s="76" t="s">
        <v>94</v>
      </c>
      <c r="B3" s="77">
        <v>2014</v>
      </c>
      <c r="C3" s="77">
        <v>0</v>
      </c>
      <c r="D3" s="77">
        <v>1</v>
      </c>
      <c r="E3" s="77" t="s">
        <v>79</v>
      </c>
      <c r="F3" s="77">
        <v>1</v>
      </c>
      <c r="G3" s="77">
        <v>0</v>
      </c>
      <c r="H3" s="77">
        <v>0</v>
      </c>
      <c r="I3" s="77">
        <v>2</v>
      </c>
      <c r="J3" s="77">
        <v>3</v>
      </c>
      <c r="K3" s="77">
        <v>3</v>
      </c>
      <c r="L3" s="77">
        <v>0</v>
      </c>
      <c r="M3" s="77">
        <v>3</v>
      </c>
      <c r="N3" s="77">
        <v>0</v>
      </c>
      <c r="O3" s="77" t="s">
        <v>79</v>
      </c>
      <c r="P3" s="78">
        <v>0</v>
      </c>
      <c r="Q3" s="79">
        <v>0</v>
      </c>
      <c r="R3" s="9"/>
      <c r="S3" s="10"/>
    </row>
    <row r="4" spans="1:19" x14ac:dyDescent="0.15">
      <c r="A4" s="76" t="s">
        <v>95</v>
      </c>
      <c r="B4" s="77">
        <v>2014</v>
      </c>
      <c r="C4" s="77">
        <v>8</v>
      </c>
      <c r="D4" s="77">
        <v>1</v>
      </c>
      <c r="E4" s="77">
        <v>1.47</v>
      </c>
      <c r="F4" s="77">
        <v>10</v>
      </c>
      <c r="G4" s="77">
        <v>0</v>
      </c>
      <c r="H4" s="77">
        <v>62.67</v>
      </c>
      <c r="I4" s="77">
        <v>25</v>
      </c>
      <c r="J4" s="77">
        <v>15</v>
      </c>
      <c r="K4" s="77">
        <v>11</v>
      </c>
      <c r="L4" s="77">
        <v>6</v>
      </c>
      <c r="M4" s="77">
        <v>20</v>
      </c>
      <c r="N4" s="77">
        <v>115</v>
      </c>
      <c r="O4" s="77">
        <f>115/20</f>
        <v>5.75</v>
      </c>
      <c r="P4" s="78">
        <f>(M4+I4)/H4</f>
        <v>0.71804691239827667</v>
      </c>
      <c r="Q4" s="79">
        <f>N4/H4*9</f>
        <v>16.515078985160365</v>
      </c>
      <c r="R4" s="9"/>
      <c r="S4" s="10"/>
    </row>
    <row r="5" spans="1:19" x14ac:dyDescent="0.15">
      <c r="A5" s="80" t="s">
        <v>110</v>
      </c>
      <c r="B5" s="81">
        <v>2016</v>
      </c>
      <c r="C5" s="81">
        <v>2</v>
      </c>
      <c r="D5" s="81">
        <v>2</v>
      </c>
      <c r="E5" s="81">
        <v>4.97</v>
      </c>
      <c r="F5" s="81">
        <v>18</v>
      </c>
      <c r="G5" s="81">
        <v>3</v>
      </c>
      <c r="H5" s="81">
        <v>34</v>
      </c>
      <c r="I5" s="81">
        <v>33</v>
      </c>
      <c r="J5" s="81">
        <v>28</v>
      </c>
      <c r="K5" s="81">
        <v>19</v>
      </c>
      <c r="L5" s="81">
        <v>6</v>
      </c>
      <c r="M5" s="81">
        <v>22</v>
      </c>
      <c r="N5" s="81">
        <v>54</v>
      </c>
      <c r="O5" s="81">
        <v>2.4500000000000002</v>
      </c>
      <c r="P5" s="78">
        <f>(M5+I5)/H5</f>
        <v>1.6176470588235294</v>
      </c>
      <c r="Q5" s="79">
        <f>N5/H5*9</f>
        <v>14.294117647058822</v>
      </c>
      <c r="R5" s="9"/>
      <c r="S5" s="10"/>
    </row>
    <row r="6" spans="1:19" x14ac:dyDescent="0.15">
      <c r="A6" s="82" t="s">
        <v>167</v>
      </c>
      <c r="B6" s="19">
        <v>2017</v>
      </c>
      <c r="C6" s="19">
        <v>2</v>
      </c>
      <c r="D6" s="19">
        <v>2</v>
      </c>
      <c r="E6" s="20">
        <v>1.3846153846153846</v>
      </c>
      <c r="F6" s="19">
        <v>17</v>
      </c>
      <c r="G6" s="19">
        <v>4</v>
      </c>
      <c r="H6" s="19">
        <v>26</v>
      </c>
      <c r="I6" s="19">
        <v>11</v>
      </c>
      <c r="J6" s="19">
        <v>10</v>
      </c>
      <c r="K6" s="19">
        <v>4</v>
      </c>
      <c r="L6" s="19">
        <v>1</v>
      </c>
      <c r="M6" s="19">
        <v>15</v>
      </c>
      <c r="N6" s="19">
        <v>41</v>
      </c>
      <c r="O6" s="21">
        <v>2.7333333333333334</v>
      </c>
      <c r="P6" s="78">
        <f>(M6+I6)/H6</f>
        <v>1</v>
      </c>
      <c r="Q6" s="79">
        <f>N6/H6*9</f>
        <v>14.192307692307692</v>
      </c>
      <c r="R6" s="9"/>
      <c r="S6" s="10"/>
    </row>
    <row r="7" spans="1:19" x14ac:dyDescent="0.15">
      <c r="A7" s="83" t="s">
        <v>78</v>
      </c>
      <c r="B7" s="84">
        <v>2020</v>
      </c>
      <c r="C7" s="84">
        <v>0</v>
      </c>
      <c r="D7" s="84">
        <v>0</v>
      </c>
      <c r="E7" s="85">
        <v>0</v>
      </c>
      <c r="F7" s="84">
        <v>1</v>
      </c>
      <c r="G7" s="84">
        <v>0</v>
      </c>
      <c r="H7" s="84">
        <v>6</v>
      </c>
      <c r="I7" s="84">
        <v>3</v>
      </c>
      <c r="J7" s="84">
        <v>0</v>
      </c>
      <c r="K7" s="84">
        <v>0</v>
      </c>
      <c r="L7" s="84">
        <v>2</v>
      </c>
      <c r="M7" s="84">
        <v>1</v>
      </c>
      <c r="N7" s="84">
        <v>9</v>
      </c>
      <c r="O7" s="86">
        <v>9</v>
      </c>
      <c r="P7" s="78">
        <f>(M7+I7)/H7</f>
        <v>0.66666666666666663</v>
      </c>
      <c r="Q7" s="79">
        <f>N7/H7*9</f>
        <v>13.5</v>
      </c>
      <c r="R7" s="9"/>
      <c r="S7" s="10"/>
    </row>
    <row r="8" spans="1:19" x14ac:dyDescent="0.15">
      <c r="A8" s="87" t="s">
        <v>44</v>
      </c>
      <c r="B8" s="88">
        <v>2008</v>
      </c>
      <c r="C8" s="89">
        <v>1</v>
      </c>
      <c r="D8" s="89">
        <v>0</v>
      </c>
      <c r="E8" s="90">
        <v>1.5</v>
      </c>
      <c r="F8" s="89">
        <v>1</v>
      </c>
      <c r="G8" s="89">
        <v>0</v>
      </c>
      <c r="H8" s="89">
        <v>6</v>
      </c>
      <c r="I8" s="89">
        <v>3</v>
      </c>
      <c r="J8" s="89">
        <v>1</v>
      </c>
      <c r="K8" s="89">
        <v>1</v>
      </c>
      <c r="L8" s="89">
        <v>0</v>
      </c>
      <c r="M8" s="89">
        <v>1</v>
      </c>
      <c r="N8" s="89">
        <v>6</v>
      </c>
      <c r="O8" s="90">
        <v>6</v>
      </c>
      <c r="P8" s="78">
        <f>(M8+I8)/H8</f>
        <v>0.66666666666666663</v>
      </c>
      <c r="Q8" s="79">
        <f>N8/H8*9</f>
        <v>9</v>
      </c>
      <c r="R8" s="9"/>
      <c r="S8" s="10"/>
    </row>
    <row r="9" spans="1:19" x14ac:dyDescent="0.15">
      <c r="A9" s="82" t="s">
        <v>166</v>
      </c>
      <c r="B9" s="19">
        <v>2017</v>
      </c>
      <c r="C9" s="19">
        <v>3</v>
      </c>
      <c r="D9" s="19">
        <v>2</v>
      </c>
      <c r="E9" s="20">
        <v>4</v>
      </c>
      <c r="F9" s="19">
        <v>8</v>
      </c>
      <c r="G9" s="19">
        <v>0</v>
      </c>
      <c r="H9" s="19">
        <v>27</v>
      </c>
      <c r="I9" s="19">
        <v>21</v>
      </c>
      <c r="J9" s="19">
        <v>17</v>
      </c>
      <c r="K9" s="19">
        <v>12</v>
      </c>
      <c r="L9" s="19">
        <v>1</v>
      </c>
      <c r="M9" s="19">
        <v>15</v>
      </c>
      <c r="N9" s="19">
        <v>41</v>
      </c>
      <c r="O9" s="21">
        <v>2.7333333333333334</v>
      </c>
      <c r="P9" s="78">
        <f>(M9+I9)/H9</f>
        <v>1.3333333333333333</v>
      </c>
      <c r="Q9" s="79">
        <f>N9/H9*9</f>
        <v>13.666666666666668</v>
      </c>
      <c r="R9" s="9"/>
      <c r="S9" s="10"/>
    </row>
    <row r="10" spans="1:19" x14ac:dyDescent="0.15">
      <c r="A10" s="91" t="s">
        <v>95</v>
      </c>
      <c r="B10" s="92">
        <v>2019</v>
      </c>
      <c r="C10" s="92">
        <v>2</v>
      </c>
      <c r="D10" s="92">
        <v>0</v>
      </c>
      <c r="E10" s="92">
        <v>3.6</v>
      </c>
      <c r="F10" s="92">
        <v>2</v>
      </c>
      <c r="G10" s="92">
        <v>0</v>
      </c>
      <c r="H10" s="92">
        <v>10</v>
      </c>
      <c r="I10" s="92">
        <v>12</v>
      </c>
      <c r="J10" s="92">
        <v>4</v>
      </c>
      <c r="K10" s="92">
        <v>4</v>
      </c>
      <c r="L10" s="92">
        <v>0</v>
      </c>
      <c r="M10" s="92">
        <v>3</v>
      </c>
      <c r="N10" s="92">
        <v>14</v>
      </c>
      <c r="O10" s="92">
        <v>4.6669999999999998</v>
      </c>
      <c r="P10" s="78">
        <f>(M10+I10)/H10</f>
        <v>1.5</v>
      </c>
      <c r="Q10" s="79">
        <f>N10/H10*9</f>
        <v>12.6</v>
      </c>
      <c r="R10" s="9"/>
      <c r="S10" s="10"/>
    </row>
    <row r="11" spans="1:19" x14ac:dyDescent="0.15">
      <c r="A11" s="87" t="s">
        <v>32</v>
      </c>
      <c r="B11" s="88">
        <v>2014</v>
      </c>
      <c r="C11" s="77">
        <v>0</v>
      </c>
      <c r="D11" s="77">
        <v>0</v>
      </c>
      <c r="E11" s="93">
        <v>2.11</v>
      </c>
      <c r="F11" s="77">
        <v>10</v>
      </c>
      <c r="G11" s="77">
        <v>1</v>
      </c>
      <c r="H11" s="93">
        <v>16.667000000000002</v>
      </c>
      <c r="I11" s="77">
        <v>8</v>
      </c>
      <c r="J11" s="77">
        <v>4</v>
      </c>
      <c r="K11" s="77">
        <v>4</v>
      </c>
      <c r="L11" s="77">
        <v>0</v>
      </c>
      <c r="M11" s="77">
        <v>3</v>
      </c>
      <c r="N11" s="77">
        <v>14</v>
      </c>
      <c r="O11" s="90">
        <f>N11/M11</f>
        <v>4.666666666666667</v>
      </c>
      <c r="P11" s="78">
        <f>(M11+I11)/H11</f>
        <v>0.6599868002639947</v>
      </c>
      <c r="Q11" s="79">
        <f>N11/H11*9</f>
        <v>7.5598488030239386</v>
      </c>
      <c r="R11" s="9"/>
      <c r="S11" s="10"/>
    </row>
    <row r="12" spans="1:19" x14ac:dyDescent="0.15">
      <c r="A12" s="91" t="s">
        <v>110</v>
      </c>
      <c r="B12" s="92">
        <v>2019</v>
      </c>
      <c r="C12" s="92">
        <v>1</v>
      </c>
      <c r="D12" s="92">
        <v>0</v>
      </c>
      <c r="E12" s="92">
        <v>1.9570000000000001</v>
      </c>
      <c r="F12" s="92">
        <v>12</v>
      </c>
      <c r="G12" s="92">
        <v>3</v>
      </c>
      <c r="H12" s="92">
        <v>23</v>
      </c>
      <c r="I12" s="92">
        <v>18</v>
      </c>
      <c r="J12" s="92">
        <v>8</v>
      </c>
      <c r="K12" s="92">
        <v>5</v>
      </c>
      <c r="L12" s="92">
        <v>9</v>
      </c>
      <c r="M12" s="92">
        <v>12</v>
      </c>
      <c r="N12" s="92">
        <v>34</v>
      </c>
      <c r="O12" s="92">
        <v>2.8330000000000002</v>
      </c>
      <c r="P12" s="78">
        <f>(M12+I12)/H12</f>
        <v>1.3043478260869565</v>
      </c>
      <c r="Q12" s="79">
        <f>N12/H12*9</f>
        <v>13.304347826086955</v>
      </c>
      <c r="R12" s="9"/>
      <c r="S12" s="10"/>
    </row>
    <row r="13" spans="1:19" x14ac:dyDescent="0.15">
      <c r="A13" s="87" t="s">
        <v>64</v>
      </c>
      <c r="B13" s="88">
        <v>2009</v>
      </c>
      <c r="C13" s="89">
        <v>2</v>
      </c>
      <c r="D13" s="89">
        <v>0</v>
      </c>
      <c r="E13" s="90">
        <v>2.72</v>
      </c>
      <c r="F13" s="89">
        <v>12</v>
      </c>
      <c r="G13" s="89">
        <v>2</v>
      </c>
      <c r="H13" s="89">
        <v>23.2</v>
      </c>
      <c r="I13" s="89">
        <v>9</v>
      </c>
      <c r="J13" s="89">
        <v>10</v>
      </c>
      <c r="K13" s="89">
        <v>7</v>
      </c>
      <c r="L13" s="89">
        <v>4</v>
      </c>
      <c r="M13" s="89">
        <v>13</v>
      </c>
      <c r="N13" s="89">
        <v>34</v>
      </c>
      <c r="O13" s="90">
        <v>2.62</v>
      </c>
      <c r="P13" s="78">
        <f>(M13+I13)/H13</f>
        <v>0.94827586206896552</v>
      </c>
      <c r="Q13" s="79">
        <f>N13/H13*9</f>
        <v>13.189655172413794</v>
      </c>
      <c r="R13" s="9"/>
      <c r="S13" s="10"/>
    </row>
    <row r="14" spans="1:19" x14ac:dyDescent="0.15">
      <c r="A14" s="87" t="s">
        <v>39</v>
      </c>
      <c r="B14" s="88">
        <v>2012</v>
      </c>
      <c r="C14" s="77">
        <v>0</v>
      </c>
      <c r="D14" s="77">
        <v>1</v>
      </c>
      <c r="E14" s="93">
        <v>2.08</v>
      </c>
      <c r="F14" s="77">
        <v>1</v>
      </c>
      <c r="G14" s="77">
        <v>0</v>
      </c>
      <c r="H14" s="93">
        <v>4.33</v>
      </c>
      <c r="I14" s="77">
        <v>2</v>
      </c>
      <c r="J14" s="77">
        <v>1</v>
      </c>
      <c r="K14" s="77">
        <v>1</v>
      </c>
      <c r="L14" s="77">
        <v>0</v>
      </c>
      <c r="M14" s="77">
        <v>2</v>
      </c>
      <c r="N14" s="77">
        <v>8</v>
      </c>
      <c r="O14" s="94">
        <v>4</v>
      </c>
      <c r="P14" s="78">
        <f>(M14+I14)/H14</f>
        <v>0.92378752886836024</v>
      </c>
      <c r="Q14" s="79">
        <f>N14/H14*9</f>
        <v>16.628175519630485</v>
      </c>
      <c r="R14" s="9"/>
      <c r="S14" s="10"/>
    </row>
    <row r="15" spans="1:19" x14ac:dyDescent="0.15">
      <c r="A15" s="82" t="s">
        <v>172</v>
      </c>
      <c r="B15" s="19">
        <v>2017</v>
      </c>
      <c r="C15" s="19">
        <v>0</v>
      </c>
      <c r="D15" s="19">
        <v>0</v>
      </c>
      <c r="E15" s="20">
        <v>3.9130434782608701</v>
      </c>
      <c r="F15" s="19">
        <v>4</v>
      </c>
      <c r="G15" s="19">
        <v>0</v>
      </c>
      <c r="H15" s="19">
        <v>4.5999999999999996</v>
      </c>
      <c r="I15" s="19">
        <v>6</v>
      </c>
      <c r="J15" s="19">
        <v>2</v>
      </c>
      <c r="K15" s="19">
        <v>2</v>
      </c>
      <c r="L15" s="19">
        <v>1</v>
      </c>
      <c r="M15" s="19">
        <v>1</v>
      </c>
      <c r="N15" s="19">
        <v>4</v>
      </c>
      <c r="O15" s="21">
        <v>4</v>
      </c>
      <c r="P15" s="78">
        <f>(M15+I15)/H15</f>
        <v>1.5217391304347827</v>
      </c>
      <c r="Q15" s="79">
        <f>N15/H15*9</f>
        <v>7.8260869565217401</v>
      </c>
      <c r="R15" s="9"/>
      <c r="S15" s="10"/>
    </row>
    <row r="16" spans="1:19" x14ac:dyDescent="0.15">
      <c r="A16" s="87" t="s">
        <v>39</v>
      </c>
      <c r="B16" s="88">
        <v>2010</v>
      </c>
      <c r="C16" s="89">
        <v>3</v>
      </c>
      <c r="D16" s="89">
        <v>1</v>
      </c>
      <c r="E16" s="90">
        <v>3.38</v>
      </c>
      <c r="F16" s="89">
        <v>13</v>
      </c>
      <c r="G16" s="89">
        <v>2</v>
      </c>
      <c r="H16" s="89">
        <v>24</v>
      </c>
      <c r="I16" s="89">
        <v>19</v>
      </c>
      <c r="J16" s="89">
        <v>12</v>
      </c>
      <c r="K16" s="89">
        <v>9</v>
      </c>
      <c r="L16" s="89">
        <v>1</v>
      </c>
      <c r="M16" s="89">
        <v>9</v>
      </c>
      <c r="N16" s="89">
        <v>35</v>
      </c>
      <c r="O16" s="90">
        <v>3.89</v>
      </c>
      <c r="P16" s="78">
        <f>(M16+I16)/H16</f>
        <v>1.1666666666666667</v>
      </c>
      <c r="Q16" s="79">
        <f>N16/H16*9</f>
        <v>13.125</v>
      </c>
      <c r="R16" s="9"/>
      <c r="S16" s="10"/>
    </row>
    <row r="17" spans="1:19" x14ac:dyDescent="0.15">
      <c r="A17" s="87" t="s">
        <v>33</v>
      </c>
      <c r="B17" s="88">
        <v>2012</v>
      </c>
      <c r="C17" s="77">
        <v>7</v>
      </c>
      <c r="D17" s="77">
        <v>1</v>
      </c>
      <c r="E17" s="93">
        <v>1.58</v>
      </c>
      <c r="F17" s="77">
        <v>10</v>
      </c>
      <c r="G17" s="77">
        <v>0</v>
      </c>
      <c r="H17" s="93">
        <v>57</v>
      </c>
      <c r="I17" s="77">
        <v>27</v>
      </c>
      <c r="J17" s="77">
        <v>12</v>
      </c>
      <c r="K17" s="77">
        <v>10</v>
      </c>
      <c r="L17" s="77">
        <v>3</v>
      </c>
      <c r="M17" s="77">
        <v>30</v>
      </c>
      <c r="N17" s="77">
        <v>81</v>
      </c>
      <c r="O17" s="94">
        <v>2.7</v>
      </c>
      <c r="P17" s="78">
        <f>(M17+I17)/H17</f>
        <v>1</v>
      </c>
      <c r="Q17" s="79">
        <f>N17/H17*9</f>
        <v>12.789473684210526</v>
      </c>
      <c r="R17" s="9"/>
      <c r="S17" s="10"/>
    </row>
    <row r="18" spans="1:19" x14ac:dyDescent="0.15">
      <c r="A18" s="91" t="s">
        <v>109</v>
      </c>
      <c r="B18" s="92">
        <v>2019</v>
      </c>
      <c r="C18" s="92">
        <v>4</v>
      </c>
      <c r="D18" s="92">
        <v>0</v>
      </c>
      <c r="E18" s="92">
        <v>1.6459999999999999</v>
      </c>
      <c r="F18" s="92">
        <v>10</v>
      </c>
      <c r="G18" s="92">
        <v>4</v>
      </c>
      <c r="H18" s="92">
        <v>27.1</v>
      </c>
      <c r="I18" s="92">
        <v>16</v>
      </c>
      <c r="J18" s="92">
        <v>7</v>
      </c>
      <c r="K18" s="92">
        <v>5</v>
      </c>
      <c r="L18" s="92">
        <v>1</v>
      </c>
      <c r="M18" s="92">
        <v>15</v>
      </c>
      <c r="N18" s="92">
        <v>37</v>
      </c>
      <c r="O18" s="92">
        <v>2.4670000000000001</v>
      </c>
      <c r="P18" s="78">
        <f>(M18+I18)/H18</f>
        <v>1.1439114391143912</v>
      </c>
      <c r="Q18" s="79">
        <f>N18/H18*9</f>
        <v>12.287822878228782</v>
      </c>
      <c r="R18" s="9"/>
      <c r="S18" s="10"/>
    </row>
    <row r="19" spans="1:19" ht="12" x14ac:dyDescent="0.15">
      <c r="A19" s="95" t="s">
        <v>109</v>
      </c>
      <c r="B19" s="96">
        <v>2015</v>
      </c>
      <c r="C19" s="97">
        <v>0</v>
      </c>
      <c r="D19" s="97">
        <v>0</v>
      </c>
      <c r="E19" s="97">
        <v>4.79</v>
      </c>
      <c r="F19" s="97">
        <v>13</v>
      </c>
      <c r="G19" s="97">
        <v>1</v>
      </c>
      <c r="H19" s="97">
        <v>20.67</v>
      </c>
      <c r="I19" s="97">
        <v>19</v>
      </c>
      <c r="J19" s="97">
        <v>15</v>
      </c>
      <c r="K19" s="97">
        <v>11</v>
      </c>
      <c r="L19" s="97">
        <v>5</v>
      </c>
      <c r="M19" s="97">
        <v>24</v>
      </c>
      <c r="N19" s="97">
        <v>27</v>
      </c>
      <c r="O19" s="97">
        <v>1.1299999999999999</v>
      </c>
      <c r="P19" s="78">
        <f>(M19+I19)/H19</f>
        <v>2.0803096274794388</v>
      </c>
      <c r="Q19" s="79">
        <f>N19/H19*9</f>
        <v>11.756168359941944</v>
      </c>
      <c r="R19" s="9"/>
      <c r="S19" s="10"/>
    </row>
    <row r="20" spans="1:19" x14ac:dyDescent="0.15">
      <c r="A20" s="80" t="s">
        <v>109</v>
      </c>
      <c r="B20" s="81">
        <v>2018</v>
      </c>
      <c r="C20" s="81">
        <v>1</v>
      </c>
      <c r="D20" s="81">
        <v>0</v>
      </c>
      <c r="E20" s="81">
        <v>5.14</v>
      </c>
      <c r="F20" s="81">
        <v>9</v>
      </c>
      <c r="G20" s="81">
        <v>4</v>
      </c>
      <c r="H20" s="81">
        <v>13.67</v>
      </c>
      <c r="I20" s="81">
        <v>12</v>
      </c>
      <c r="J20" s="81">
        <v>8</v>
      </c>
      <c r="K20" s="81">
        <v>8</v>
      </c>
      <c r="L20" s="81">
        <v>0</v>
      </c>
      <c r="M20" s="81">
        <v>5</v>
      </c>
      <c r="N20" s="81">
        <v>17</v>
      </c>
      <c r="O20" s="81">
        <v>3.4</v>
      </c>
      <c r="P20" s="78">
        <f>(M20+I20)/H20</f>
        <v>1.2435991221653255</v>
      </c>
      <c r="Q20" s="79">
        <f>N20/H20*9</f>
        <v>11.192392099487929</v>
      </c>
      <c r="R20" s="9"/>
      <c r="S20" s="10"/>
    </row>
    <row r="21" spans="1:19" x14ac:dyDescent="0.15">
      <c r="A21" s="83" t="s">
        <v>153</v>
      </c>
      <c r="B21" s="84">
        <v>2020</v>
      </c>
      <c r="C21" s="84">
        <v>0</v>
      </c>
      <c r="D21" s="84">
        <v>1</v>
      </c>
      <c r="E21" s="85">
        <v>4.5960000000000001</v>
      </c>
      <c r="F21" s="84">
        <v>9</v>
      </c>
      <c r="G21" s="84">
        <v>2</v>
      </c>
      <c r="H21" s="84">
        <v>15.2</v>
      </c>
      <c r="I21" s="84">
        <v>16</v>
      </c>
      <c r="J21" s="84">
        <v>11</v>
      </c>
      <c r="K21" s="84">
        <v>8</v>
      </c>
      <c r="L21" s="84">
        <v>2</v>
      </c>
      <c r="M21" s="84">
        <v>6</v>
      </c>
      <c r="N21" s="84">
        <v>20</v>
      </c>
      <c r="O21" s="86">
        <v>3.3333333333333335</v>
      </c>
      <c r="P21" s="78">
        <f>(M21+I21)/H21</f>
        <v>1.4473684210526316</v>
      </c>
      <c r="Q21" s="79">
        <f>N21/H21*9</f>
        <v>11.842105263157896</v>
      </c>
      <c r="R21" s="9"/>
      <c r="S21" s="10"/>
    </row>
    <row r="22" spans="1:19" x14ac:dyDescent="0.15">
      <c r="A22" s="80" t="s">
        <v>112</v>
      </c>
      <c r="B22" s="81">
        <v>2018</v>
      </c>
      <c r="C22" s="81">
        <v>6</v>
      </c>
      <c r="D22" s="81">
        <v>1</v>
      </c>
      <c r="E22" s="81">
        <v>2.2400000000000002</v>
      </c>
      <c r="F22" s="81">
        <v>11</v>
      </c>
      <c r="G22" s="81">
        <v>2</v>
      </c>
      <c r="H22" s="81">
        <v>67</v>
      </c>
      <c r="I22" s="81">
        <v>42</v>
      </c>
      <c r="J22" s="81">
        <v>20</v>
      </c>
      <c r="K22" s="81">
        <v>17</v>
      </c>
      <c r="L22" s="81">
        <v>1</v>
      </c>
      <c r="M22" s="81">
        <v>40</v>
      </c>
      <c r="N22" s="81">
        <v>86</v>
      </c>
      <c r="O22" s="81">
        <v>2.15</v>
      </c>
      <c r="P22" s="78">
        <f>(M22+I22)/H22</f>
        <v>1.2238805970149254</v>
      </c>
      <c r="Q22" s="79">
        <f>N22/H22*9</f>
        <v>11.552238805970148</v>
      </c>
      <c r="R22" s="9"/>
      <c r="S22" s="10"/>
    </row>
    <row r="23" spans="1:19" x14ac:dyDescent="0.15">
      <c r="A23" s="87" t="s">
        <v>64</v>
      </c>
      <c r="B23" s="88">
        <v>2013</v>
      </c>
      <c r="C23" s="77">
        <v>4</v>
      </c>
      <c r="D23" s="77">
        <v>2</v>
      </c>
      <c r="E23" s="93">
        <v>3.18</v>
      </c>
      <c r="F23" s="77">
        <v>7</v>
      </c>
      <c r="G23" s="77">
        <v>0</v>
      </c>
      <c r="H23" s="93">
        <v>45.33</v>
      </c>
      <c r="I23" s="77">
        <v>33</v>
      </c>
      <c r="J23" s="77">
        <v>16</v>
      </c>
      <c r="K23" s="77">
        <v>16</v>
      </c>
      <c r="L23" s="77">
        <v>6</v>
      </c>
      <c r="M23" s="77">
        <v>21</v>
      </c>
      <c r="N23" s="77">
        <v>56</v>
      </c>
      <c r="O23" s="94">
        <v>2.12</v>
      </c>
      <c r="P23" s="78">
        <f>(M23+I23)/H23</f>
        <v>1.1912640635340834</v>
      </c>
      <c r="Q23" s="79">
        <f>N23/H23*9</f>
        <v>11.118464592984779</v>
      </c>
      <c r="R23" s="9"/>
      <c r="S23" s="10"/>
    </row>
    <row r="24" spans="1:19" ht="14" customHeight="1" x14ac:dyDescent="0.15">
      <c r="A24" s="82" t="s">
        <v>165</v>
      </c>
      <c r="B24" s="19">
        <v>2017</v>
      </c>
      <c r="C24" s="19">
        <v>2</v>
      </c>
      <c r="D24" s="19">
        <v>2</v>
      </c>
      <c r="E24" s="20">
        <v>3.450479233226837</v>
      </c>
      <c r="F24" s="19">
        <v>10</v>
      </c>
      <c r="G24" s="19">
        <v>0</v>
      </c>
      <c r="H24" s="19">
        <v>31.3</v>
      </c>
      <c r="I24" s="19">
        <v>16</v>
      </c>
      <c r="J24" s="19">
        <v>17</v>
      </c>
      <c r="K24" s="19">
        <v>12</v>
      </c>
      <c r="L24" s="19">
        <v>2</v>
      </c>
      <c r="M24" s="19">
        <v>31</v>
      </c>
      <c r="N24" s="19">
        <v>38</v>
      </c>
      <c r="O24" s="21">
        <v>1.2258064516129032</v>
      </c>
      <c r="P24" s="78">
        <f>(M24+I24)/H24</f>
        <v>1.5015974440894568</v>
      </c>
      <c r="Q24" s="79">
        <f>N24/H24*9</f>
        <v>10.926517571884984</v>
      </c>
      <c r="R24" s="9"/>
      <c r="S24" s="10"/>
    </row>
    <row r="25" spans="1:19" x14ac:dyDescent="0.15">
      <c r="A25" s="83" t="s">
        <v>118</v>
      </c>
      <c r="B25" s="84">
        <v>2020</v>
      </c>
      <c r="C25" s="84">
        <v>1</v>
      </c>
      <c r="D25" s="84">
        <v>2</v>
      </c>
      <c r="E25" s="85">
        <v>4.05</v>
      </c>
      <c r="F25" s="84">
        <v>7</v>
      </c>
      <c r="G25" s="84">
        <v>0</v>
      </c>
      <c r="H25" s="84">
        <v>20</v>
      </c>
      <c r="I25" s="84">
        <v>18</v>
      </c>
      <c r="J25" s="84">
        <v>14</v>
      </c>
      <c r="K25" s="84">
        <v>9</v>
      </c>
      <c r="L25" s="84">
        <v>1</v>
      </c>
      <c r="M25" s="84">
        <v>15</v>
      </c>
      <c r="N25" s="84">
        <v>24</v>
      </c>
      <c r="O25" s="86">
        <v>1.6</v>
      </c>
      <c r="P25" s="78">
        <f>(M25+I25)/H25</f>
        <v>1.65</v>
      </c>
      <c r="Q25" s="79">
        <f>N25/H25*9</f>
        <v>10.799999999999999</v>
      </c>
      <c r="R25" s="9"/>
      <c r="S25" s="10"/>
    </row>
    <row r="26" spans="1:19" x14ac:dyDescent="0.15">
      <c r="A26" s="80" t="s">
        <v>113</v>
      </c>
      <c r="B26" s="81">
        <v>2018</v>
      </c>
      <c r="C26" s="81">
        <v>0</v>
      </c>
      <c r="D26" s="81">
        <v>0</v>
      </c>
      <c r="E26" s="81">
        <v>2.79</v>
      </c>
      <c r="F26" s="81">
        <v>4</v>
      </c>
      <c r="G26" s="81">
        <v>0</v>
      </c>
      <c r="H26" s="81">
        <v>9.67</v>
      </c>
      <c r="I26" s="81">
        <v>9</v>
      </c>
      <c r="J26" s="81">
        <v>3</v>
      </c>
      <c r="K26" s="81">
        <v>3</v>
      </c>
      <c r="L26" s="81">
        <v>2</v>
      </c>
      <c r="M26" s="81">
        <v>4</v>
      </c>
      <c r="N26" s="81">
        <v>12</v>
      </c>
      <c r="O26" s="81">
        <v>3</v>
      </c>
      <c r="P26" s="78">
        <f>(M26+I26)/H26</f>
        <v>1.344364012409514</v>
      </c>
      <c r="Q26" s="79">
        <f>N26/H26*9</f>
        <v>11.168562564632886</v>
      </c>
      <c r="R26" s="9"/>
      <c r="S26" s="10"/>
    </row>
    <row r="27" spans="1:19" x14ac:dyDescent="0.15">
      <c r="A27" s="83" t="s">
        <v>114</v>
      </c>
      <c r="B27" s="84">
        <v>2020</v>
      </c>
      <c r="C27" s="84">
        <v>1</v>
      </c>
      <c r="D27" s="84">
        <v>1</v>
      </c>
      <c r="E27" s="85">
        <v>3</v>
      </c>
      <c r="F27" s="84">
        <v>4</v>
      </c>
      <c r="G27" s="84">
        <v>0</v>
      </c>
      <c r="H27" s="84">
        <v>15</v>
      </c>
      <c r="I27" s="84">
        <v>17</v>
      </c>
      <c r="J27" s="84">
        <v>5</v>
      </c>
      <c r="K27" s="84">
        <v>5</v>
      </c>
      <c r="L27" s="84">
        <v>1</v>
      </c>
      <c r="M27" s="84">
        <v>4</v>
      </c>
      <c r="N27" s="84">
        <v>12</v>
      </c>
      <c r="O27" s="86">
        <v>3</v>
      </c>
      <c r="P27" s="78">
        <f>(M27+I27)/H27</f>
        <v>1.4</v>
      </c>
      <c r="Q27" s="79">
        <f>N27/H27*9</f>
        <v>7.2</v>
      </c>
      <c r="R27" s="9"/>
      <c r="S27" s="10"/>
    </row>
    <row r="28" spans="1:19" x14ac:dyDescent="0.15">
      <c r="A28" s="87" t="s">
        <v>64</v>
      </c>
      <c r="B28" s="88">
        <v>2008</v>
      </c>
      <c r="C28" s="89">
        <v>2</v>
      </c>
      <c r="D28" s="89">
        <v>1</v>
      </c>
      <c r="E28" s="90">
        <v>0.98</v>
      </c>
      <c r="F28" s="89">
        <v>12</v>
      </c>
      <c r="G28" s="89">
        <v>3</v>
      </c>
      <c r="H28" s="89">
        <v>46</v>
      </c>
      <c r="I28" s="89">
        <v>21</v>
      </c>
      <c r="J28" s="89">
        <v>11</v>
      </c>
      <c r="K28" s="89">
        <v>5</v>
      </c>
      <c r="L28" s="89">
        <v>4</v>
      </c>
      <c r="M28" s="89">
        <v>25</v>
      </c>
      <c r="N28" s="89">
        <v>55</v>
      </c>
      <c r="O28" s="90">
        <v>2.2000000000000002</v>
      </c>
      <c r="P28" s="78">
        <f>(M28+I28)/H28</f>
        <v>1</v>
      </c>
      <c r="Q28" s="79">
        <f>N28/H28*9</f>
        <v>10.760869565217391</v>
      </c>
      <c r="R28" s="9"/>
      <c r="S28" s="10"/>
    </row>
    <row r="29" spans="1:19" x14ac:dyDescent="0.15">
      <c r="A29" s="87" t="s">
        <v>64</v>
      </c>
      <c r="B29" s="88">
        <v>2012</v>
      </c>
      <c r="C29" s="77">
        <v>4</v>
      </c>
      <c r="D29" s="77">
        <v>0</v>
      </c>
      <c r="E29" s="93">
        <v>2.72</v>
      </c>
      <c r="F29" s="77">
        <v>7</v>
      </c>
      <c r="G29" s="77">
        <v>0</v>
      </c>
      <c r="H29" s="93">
        <v>46.33</v>
      </c>
      <c r="I29" s="77">
        <v>35</v>
      </c>
      <c r="J29" s="77">
        <v>15</v>
      </c>
      <c r="K29" s="77">
        <v>14</v>
      </c>
      <c r="L29" s="77">
        <v>1</v>
      </c>
      <c r="M29" s="77">
        <v>26</v>
      </c>
      <c r="N29" s="77">
        <v>55</v>
      </c>
      <c r="O29" s="90">
        <f>N29/M29</f>
        <v>2.1153846153846154</v>
      </c>
      <c r="P29" s="78">
        <f>(M29+I29)/H29</f>
        <v>1.3166414849989208</v>
      </c>
      <c r="Q29" s="79">
        <f>N29/H29*9</f>
        <v>10.684221886466654</v>
      </c>
      <c r="R29" s="9"/>
      <c r="S29" s="10"/>
    </row>
    <row r="30" spans="1:19" x14ac:dyDescent="0.15">
      <c r="A30" s="83" t="s">
        <v>112</v>
      </c>
      <c r="B30" s="84">
        <v>2020</v>
      </c>
      <c r="C30" s="84">
        <v>3</v>
      </c>
      <c r="D30" s="84">
        <v>2</v>
      </c>
      <c r="E30" s="85">
        <v>3.6</v>
      </c>
      <c r="F30" s="84">
        <v>9</v>
      </c>
      <c r="G30" s="84">
        <v>0</v>
      </c>
      <c r="H30" s="84">
        <v>50</v>
      </c>
      <c r="I30" s="84">
        <v>40</v>
      </c>
      <c r="J30" s="84">
        <v>23</v>
      </c>
      <c r="K30" s="84">
        <v>20</v>
      </c>
      <c r="L30" s="84">
        <v>2</v>
      </c>
      <c r="M30" s="84">
        <v>28</v>
      </c>
      <c r="N30" s="84">
        <v>58</v>
      </c>
      <c r="O30" s="86">
        <v>2.0714285714285716</v>
      </c>
      <c r="P30" s="78">
        <f>(M30+I30)/H30</f>
        <v>1.36</v>
      </c>
      <c r="Q30" s="79">
        <f>N30/H30*9</f>
        <v>10.44</v>
      </c>
      <c r="R30" s="9"/>
      <c r="S30" s="10"/>
    </row>
    <row r="31" spans="1:19" x14ac:dyDescent="0.15">
      <c r="A31" s="87" t="s">
        <v>78</v>
      </c>
      <c r="B31" s="88">
        <v>2011</v>
      </c>
      <c r="C31" s="98">
        <v>4</v>
      </c>
      <c r="D31" s="98">
        <v>0</v>
      </c>
      <c r="E31" s="99">
        <v>0.82</v>
      </c>
      <c r="F31" s="98">
        <v>9</v>
      </c>
      <c r="G31" s="98">
        <v>1</v>
      </c>
      <c r="H31" s="98">
        <v>43.7</v>
      </c>
      <c r="I31" s="98">
        <v>36</v>
      </c>
      <c r="J31" s="98">
        <v>9</v>
      </c>
      <c r="K31" s="98">
        <v>4</v>
      </c>
      <c r="L31" s="98">
        <v>5</v>
      </c>
      <c r="M31" s="98">
        <v>14</v>
      </c>
      <c r="N31" s="98">
        <v>50</v>
      </c>
      <c r="O31" s="99">
        <v>3.57</v>
      </c>
      <c r="P31" s="78">
        <f>(M31+I31)/H31</f>
        <v>1.1441647597254003</v>
      </c>
      <c r="Q31" s="79">
        <f>N31/H31*9</f>
        <v>10.297482837528603</v>
      </c>
      <c r="R31" s="9"/>
      <c r="S31" s="10"/>
    </row>
    <row r="32" spans="1:19" x14ac:dyDescent="0.15">
      <c r="A32" s="91" t="s">
        <v>112</v>
      </c>
      <c r="B32" s="92">
        <v>2019</v>
      </c>
      <c r="C32" s="92">
        <v>4</v>
      </c>
      <c r="D32" s="92">
        <v>4</v>
      </c>
      <c r="E32" s="92">
        <v>2.512</v>
      </c>
      <c r="F32" s="92">
        <v>11</v>
      </c>
      <c r="G32" s="92">
        <v>0</v>
      </c>
      <c r="H32" s="92">
        <v>57.1</v>
      </c>
      <c r="I32" s="92">
        <v>49</v>
      </c>
      <c r="J32" s="92">
        <v>26</v>
      </c>
      <c r="K32" s="92">
        <v>16</v>
      </c>
      <c r="L32" s="92">
        <v>1</v>
      </c>
      <c r="M32" s="92">
        <v>23</v>
      </c>
      <c r="N32" s="92">
        <v>65</v>
      </c>
      <c r="O32" s="92">
        <v>2.8260000000000001</v>
      </c>
      <c r="P32" s="78">
        <f>(M32+I32)/H32</f>
        <v>1.2609457092819614</v>
      </c>
      <c r="Q32" s="79">
        <f>N32/H32*9</f>
        <v>10.245183887915937</v>
      </c>
      <c r="R32" s="9"/>
      <c r="S32" s="10"/>
    </row>
    <row r="33" spans="1:19" x14ac:dyDescent="0.15">
      <c r="A33" s="87" t="s">
        <v>53</v>
      </c>
      <c r="B33" s="88">
        <v>2009</v>
      </c>
      <c r="C33" s="89">
        <v>2</v>
      </c>
      <c r="D33" s="89">
        <v>1</v>
      </c>
      <c r="E33" s="90">
        <v>4.63</v>
      </c>
      <c r="F33" s="89">
        <v>8</v>
      </c>
      <c r="G33" s="89">
        <v>0</v>
      </c>
      <c r="H33" s="89">
        <v>27.7</v>
      </c>
      <c r="I33" s="89">
        <v>41</v>
      </c>
      <c r="J33" s="89">
        <v>19</v>
      </c>
      <c r="K33" s="89">
        <v>14</v>
      </c>
      <c r="L33" s="89">
        <v>0</v>
      </c>
      <c r="M33" s="89">
        <v>14</v>
      </c>
      <c r="N33" s="89">
        <v>31</v>
      </c>
      <c r="O33" s="90">
        <v>2.21</v>
      </c>
      <c r="P33" s="78">
        <f>(M33+I33)/H33</f>
        <v>1.9855595667870036</v>
      </c>
      <c r="Q33" s="79">
        <f>N33/H33*9</f>
        <v>10.072202166064983</v>
      </c>
      <c r="R33" s="9"/>
      <c r="S33" s="10"/>
    </row>
    <row r="34" spans="1:19" x14ac:dyDescent="0.15">
      <c r="A34" s="87" t="s">
        <v>110</v>
      </c>
      <c r="B34" s="96">
        <v>2015</v>
      </c>
      <c r="C34" s="97">
        <v>6</v>
      </c>
      <c r="D34" s="97">
        <v>0</v>
      </c>
      <c r="E34" s="97">
        <v>2.59</v>
      </c>
      <c r="F34" s="97">
        <v>15</v>
      </c>
      <c r="G34" s="97">
        <v>3</v>
      </c>
      <c r="H34" s="97">
        <v>55.67</v>
      </c>
      <c r="I34" s="97">
        <v>40</v>
      </c>
      <c r="J34" s="97">
        <v>21</v>
      </c>
      <c r="K34" s="97">
        <v>16</v>
      </c>
      <c r="L34" s="97">
        <v>8</v>
      </c>
      <c r="M34" s="97">
        <v>28</v>
      </c>
      <c r="N34" s="97">
        <v>62</v>
      </c>
      <c r="O34" s="97">
        <v>2.21</v>
      </c>
      <c r="P34" s="78">
        <f>(M34+I34)/H34</f>
        <v>1.2214837434884138</v>
      </c>
      <c r="Q34" s="79">
        <f>N34/H34*9</f>
        <v>10.023351895096102</v>
      </c>
      <c r="R34" s="9"/>
      <c r="S34" s="10"/>
    </row>
    <row r="35" spans="1:19" x14ac:dyDescent="0.15">
      <c r="A35" s="83" t="s">
        <v>111</v>
      </c>
      <c r="B35" s="84">
        <v>2020</v>
      </c>
      <c r="C35" s="84">
        <v>3</v>
      </c>
      <c r="D35" s="84">
        <v>0</v>
      </c>
      <c r="E35" s="85">
        <v>1.573</v>
      </c>
      <c r="F35" s="84">
        <v>12</v>
      </c>
      <c r="G35" s="84">
        <v>1</v>
      </c>
      <c r="H35" s="84">
        <v>34.1</v>
      </c>
      <c r="I35" s="84">
        <v>28</v>
      </c>
      <c r="J35" s="84">
        <v>9</v>
      </c>
      <c r="K35" s="84">
        <v>6</v>
      </c>
      <c r="L35" s="84">
        <v>1</v>
      </c>
      <c r="M35" s="84">
        <v>2</v>
      </c>
      <c r="N35" s="84">
        <v>37</v>
      </c>
      <c r="O35" s="86">
        <v>18.5</v>
      </c>
      <c r="P35" s="78">
        <f>(M35+I35)/H35</f>
        <v>0.87976539589442815</v>
      </c>
      <c r="Q35" s="79">
        <f>N35/H35*9</f>
        <v>9.7653958944281527</v>
      </c>
      <c r="R35" s="9"/>
      <c r="S35" s="10"/>
    </row>
    <row r="36" spans="1:19" x14ac:dyDescent="0.15">
      <c r="A36" s="87" t="s">
        <v>64</v>
      </c>
      <c r="B36" s="88">
        <v>2010</v>
      </c>
      <c r="C36" s="89">
        <v>6</v>
      </c>
      <c r="D36" s="89">
        <v>1</v>
      </c>
      <c r="E36" s="90">
        <v>1.75</v>
      </c>
      <c r="F36" s="89">
        <v>8</v>
      </c>
      <c r="G36" s="89">
        <v>0</v>
      </c>
      <c r="H36" s="89">
        <v>56.2</v>
      </c>
      <c r="I36" s="89">
        <v>60</v>
      </c>
      <c r="J36" s="89">
        <v>18</v>
      </c>
      <c r="K36" s="89">
        <v>11</v>
      </c>
      <c r="L36" s="89">
        <v>2</v>
      </c>
      <c r="M36" s="89">
        <v>18</v>
      </c>
      <c r="N36" s="89">
        <v>60</v>
      </c>
      <c r="O36" s="90">
        <v>3.33</v>
      </c>
      <c r="P36" s="78">
        <f>(M36+I36)/H36</f>
        <v>1.3879003558718861</v>
      </c>
      <c r="Q36" s="79">
        <f>N36/H36*9</f>
        <v>9.6085409252669027</v>
      </c>
      <c r="R36" s="9"/>
      <c r="S36" s="10"/>
    </row>
    <row r="37" spans="1:19" x14ac:dyDescent="0.15">
      <c r="A37" s="87" t="s">
        <v>64</v>
      </c>
      <c r="B37" s="88">
        <v>2011</v>
      </c>
      <c r="C37" s="98">
        <v>6</v>
      </c>
      <c r="D37" s="98">
        <v>0</v>
      </c>
      <c r="E37" s="99">
        <v>1.98</v>
      </c>
      <c r="F37" s="98">
        <v>10</v>
      </c>
      <c r="G37" s="98">
        <v>0</v>
      </c>
      <c r="H37" s="98">
        <v>68.3</v>
      </c>
      <c r="I37" s="98">
        <v>49</v>
      </c>
      <c r="J37" s="98">
        <v>17</v>
      </c>
      <c r="K37" s="98">
        <v>15</v>
      </c>
      <c r="L37" s="98">
        <v>6</v>
      </c>
      <c r="M37" s="98">
        <v>16</v>
      </c>
      <c r="N37" s="98">
        <v>71</v>
      </c>
      <c r="O37" s="99">
        <v>4.4400000000000004</v>
      </c>
      <c r="P37" s="78">
        <f>(M37+I37)/H37</f>
        <v>0.95168374816983903</v>
      </c>
      <c r="Q37" s="79">
        <f>N37/H37*9</f>
        <v>9.3557833089311853</v>
      </c>
      <c r="R37" s="9"/>
      <c r="S37" s="10"/>
    </row>
    <row r="38" spans="1:19" x14ac:dyDescent="0.15">
      <c r="A38" s="87" t="s">
        <v>78</v>
      </c>
      <c r="B38" s="88">
        <v>2012</v>
      </c>
      <c r="C38" s="77">
        <v>7</v>
      </c>
      <c r="D38" s="77">
        <v>0</v>
      </c>
      <c r="E38" s="93">
        <v>1.88</v>
      </c>
      <c r="F38" s="77">
        <v>10</v>
      </c>
      <c r="G38" s="77">
        <v>0</v>
      </c>
      <c r="H38" s="93">
        <v>67</v>
      </c>
      <c r="I38" s="77">
        <v>51</v>
      </c>
      <c r="J38" s="77">
        <v>15</v>
      </c>
      <c r="K38" s="77">
        <v>14</v>
      </c>
      <c r="L38" s="77">
        <v>5</v>
      </c>
      <c r="M38" s="77">
        <v>7</v>
      </c>
      <c r="N38" s="77">
        <v>69</v>
      </c>
      <c r="O38" s="94">
        <v>9.86</v>
      </c>
      <c r="P38" s="78">
        <f>(M38+I38)/H38</f>
        <v>0.86567164179104472</v>
      </c>
      <c r="Q38" s="79">
        <f>N38/H38*9</f>
        <v>9.2686567164179117</v>
      </c>
      <c r="R38" s="9"/>
      <c r="S38" s="10"/>
    </row>
    <row r="39" spans="1:19" x14ac:dyDescent="0.15">
      <c r="A39" s="91" t="s">
        <v>115</v>
      </c>
      <c r="B39" s="92">
        <v>2019</v>
      </c>
      <c r="C39" s="92">
        <v>4</v>
      </c>
      <c r="D39" s="92">
        <v>1</v>
      </c>
      <c r="E39" s="92">
        <v>2.5910000000000002</v>
      </c>
      <c r="F39" s="92">
        <v>12</v>
      </c>
      <c r="G39" s="92">
        <v>2</v>
      </c>
      <c r="H39" s="92">
        <v>66</v>
      </c>
      <c r="I39" s="92">
        <v>62</v>
      </c>
      <c r="J39" s="92">
        <v>27</v>
      </c>
      <c r="K39" s="92">
        <v>19</v>
      </c>
      <c r="L39" s="92">
        <v>0</v>
      </c>
      <c r="M39" s="92">
        <v>17</v>
      </c>
      <c r="N39" s="92">
        <v>66</v>
      </c>
      <c r="O39" s="92">
        <v>3.8820000000000001</v>
      </c>
      <c r="P39" s="78">
        <f>(M39+I39)/H39</f>
        <v>1.196969696969697</v>
      </c>
      <c r="Q39" s="79">
        <f>N39/H39*9</f>
        <v>9</v>
      </c>
      <c r="R39" s="9"/>
      <c r="S39" s="10"/>
    </row>
    <row r="40" spans="1:19" x14ac:dyDescent="0.15">
      <c r="A40" s="87" t="s">
        <v>80</v>
      </c>
      <c r="B40" s="88">
        <v>2011</v>
      </c>
      <c r="C40" s="100">
        <v>1</v>
      </c>
      <c r="D40" s="100">
        <v>0</v>
      </c>
      <c r="E40" s="101">
        <v>0</v>
      </c>
      <c r="F40" s="100">
        <v>2</v>
      </c>
      <c r="G40" s="100">
        <v>1</v>
      </c>
      <c r="H40" s="100">
        <v>3</v>
      </c>
      <c r="I40" s="100">
        <v>0</v>
      </c>
      <c r="J40" s="100">
        <v>0</v>
      </c>
      <c r="K40" s="100">
        <v>0</v>
      </c>
      <c r="L40" s="100">
        <v>0</v>
      </c>
      <c r="M40" s="100">
        <v>2</v>
      </c>
      <c r="N40" s="100">
        <v>5</v>
      </c>
      <c r="O40" s="101">
        <v>2.5</v>
      </c>
      <c r="P40" s="78">
        <f>(M40+I40)/H40</f>
        <v>0.66666666666666663</v>
      </c>
      <c r="Q40" s="79">
        <f>N40/H40*9</f>
        <v>15</v>
      </c>
      <c r="R40" s="9"/>
      <c r="S40" s="10"/>
    </row>
    <row r="41" spans="1:19" x14ac:dyDescent="0.15">
      <c r="A41" s="83" t="s">
        <v>110</v>
      </c>
      <c r="B41" s="84">
        <v>2020</v>
      </c>
      <c r="C41" s="84">
        <v>0</v>
      </c>
      <c r="D41" s="84">
        <v>0</v>
      </c>
      <c r="E41" s="85">
        <v>9</v>
      </c>
      <c r="F41" s="84">
        <v>1</v>
      </c>
      <c r="G41" s="84">
        <v>0</v>
      </c>
      <c r="H41" s="84">
        <v>2</v>
      </c>
      <c r="I41" s="84">
        <v>1</v>
      </c>
      <c r="J41" s="84">
        <v>2</v>
      </c>
      <c r="K41" s="84">
        <v>2</v>
      </c>
      <c r="L41" s="84">
        <v>0</v>
      </c>
      <c r="M41" s="84">
        <v>2</v>
      </c>
      <c r="N41" s="84">
        <v>5</v>
      </c>
      <c r="O41" s="86">
        <v>2.5</v>
      </c>
      <c r="P41" s="78">
        <f>(M41+I41)/H41</f>
        <v>1.5</v>
      </c>
      <c r="Q41" s="79">
        <f>N41/H41*9</f>
        <v>22.5</v>
      </c>
      <c r="R41" s="9"/>
      <c r="S41" s="10"/>
    </row>
    <row r="42" spans="1:19" x14ac:dyDescent="0.15">
      <c r="A42" s="87" t="s">
        <v>31</v>
      </c>
      <c r="B42" s="88">
        <v>2011</v>
      </c>
      <c r="C42" s="98">
        <v>0</v>
      </c>
      <c r="D42" s="98">
        <v>0</v>
      </c>
      <c r="E42" s="99">
        <v>4.18</v>
      </c>
      <c r="F42" s="98">
        <v>8</v>
      </c>
      <c r="G42" s="98">
        <v>1</v>
      </c>
      <c r="H42" s="98">
        <v>23</v>
      </c>
      <c r="I42" s="98">
        <v>23</v>
      </c>
      <c r="J42" s="98">
        <v>11</v>
      </c>
      <c r="K42" s="98">
        <v>11</v>
      </c>
      <c r="L42" s="98">
        <v>0</v>
      </c>
      <c r="M42" s="98">
        <v>9</v>
      </c>
      <c r="N42" s="98">
        <v>23</v>
      </c>
      <c r="O42" s="99">
        <v>2.56</v>
      </c>
      <c r="P42" s="78">
        <f>(M42+I42)/H42</f>
        <v>1.3913043478260869</v>
      </c>
      <c r="Q42" s="79">
        <f>N42/H42*9</f>
        <v>9</v>
      </c>
      <c r="R42" s="9"/>
      <c r="S42" s="10"/>
    </row>
    <row r="43" spans="1:19" x14ac:dyDescent="0.15">
      <c r="A43" s="87" t="s">
        <v>64</v>
      </c>
      <c r="B43" s="88">
        <v>2015</v>
      </c>
      <c r="C43" s="97">
        <v>3</v>
      </c>
      <c r="D43" s="97">
        <v>4</v>
      </c>
      <c r="E43" s="97">
        <v>7.62</v>
      </c>
      <c r="F43" s="97">
        <v>9</v>
      </c>
      <c r="G43" s="97">
        <v>0</v>
      </c>
      <c r="H43" s="97">
        <v>39</v>
      </c>
      <c r="I43" s="97">
        <v>49</v>
      </c>
      <c r="J43" s="97">
        <v>39</v>
      </c>
      <c r="K43" s="97">
        <v>33</v>
      </c>
      <c r="L43" s="97">
        <v>7</v>
      </c>
      <c r="M43" s="97">
        <v>26</v>
      </c>
      <c r="N43" s="97">
        <v>39</v>
      </c>
      <c r="O43" s="97">
        <v>1.5</v>
      </c>
      <c r="P43" s="78">
        <f>(M43+I43)/H43</f>
        <v>1.9230769230769231</v>
      </c>
      <c r="Q43" s="79">
        <f>N43/H43*9</f>
        <v>9</v>
      </c>
      <c r="R43" s="9"/>
      <c r="S43" s="10"/>
    </row>
    <row r="44" spans="1:19" x14ac:dyDescent="0.15">
      <c r="A44" s="80" t="s">
        <v>106</v>
      </c>
      <c r="B44" s="81">
        <v>2016</v>
      </c>
      <c r="C44" s="81">
        <v>7</v>
      </c>
      <c r="D44" s="81">
        <v>1</v>
      </c>
      <c r="E44" s="81">
        <v>1.6</v>
      </c>
      <c r="F44" s="81">
        <v>10</v>
      </c>
      <c r="G44" s="81">
        <v>0</v>
      </c>
      <c r="H44" s="81">
        <v>67.33</v>
      </c>
      <c r="I44" s="81">
        <v>41</v>
      </c>
      <c r="J44" s="81">
        <v>16</v>
      </c>
      <c r="K44" s="81">
        <v>12</v>
      </c>
      <c r="L44" s="81">
        <v>4</v>
      </c>
      <c r="M44" s="81">
        <v>24</v>
      </c>
      <c r="N44" s="81">
        <v>67</v>
      </c>
      <c r="O44" s="81">
        <v>2.79</v>
      </c>
      <c r="P44" s="78">
        <f>(M44+I44)/H44</f>
        <v>0.96539432645180456</v>
      </c>
      <c r="Q44" s="79">
        <f>N44/H44*9</f>
        <v>8.9558889053913564</v>
      </c>
      <c r="R44" s="9"/>
      <c r="S44" s="10"/>
    </row>
    <row r="45" spans="1:19" x14ac:dyDescent="0.15">
      <c r="A45" s="80" t="s">
        <v>95</v>
      </c>
      <c r="B45" s="81">
        <v>2018</v>
      </c>
      <c r="C45" s="81">
        <v>2</v>
      </c>
      <c r="D45" s="81">
        <v>1</v>
      </c>
      <c r="E45" s="81">
        <v>2.39</v>
      </c>
      <c r="F45" s="81">
        <v>6</v>
      </c>
      <c r="G45" s="81">
        <v>0</v>
      </c>
      <c r="H45" s="81">
        <v>26.33</v>
      </c>
      <c r="I45" s="81">
        <v>26</v>
      </c>
      <c r="J45" s="81">
        <v>10</v>
      </c>
      <c r="K45" s="81">
        <v>7</v>
      </c>
      <c r="L45" s="81">
        <v>5</v>
      </c>
      <c r="M45" s="81">
        <v>8</v>
      </c>
      <c r="N45" s="81">
        <v>26</v>
      </c>
      <c r="O45" s="81">
        <v>3.25</v>
      </c>
      <c r="P45" s="78">
        <f>(M45+I45)/H45</f>
        <v>1.2913026965438663</v>
      </c>
      <c r="Q45" s="79">
        <f>N45/H45*9</f>
        <v>8.8872009115077866</v>
      </c>
      <c r="R45" s="9"/>
      <c r="S45" s="10"/>
    </row>
    <row r="46" spans="1:19" x14ac:dyDescent="0.15">
      <c r="A46" s="102" t="s">
        <v>81</v>
      </c>
      <c r="B46" s="22">
        <v>2014</v>
      </c>
      <c r="C46" s="77">
        <v>1</v>
      </c>
      <c r="D46" s="77">
        <v>0</v>
      </c>
      <c r="E46" s="93">
        <v>3.46</v>
      </c>
      <c r="F46" s="77">
        <v>9</v>
      </c>
      <c r="G46" s="77">
        <v>0</v>
      </c>
      <c r="H46" s="93">
        <v>12.67</v>
      </c>
      <c r="I46" s="77">
        <v>10</v>
      </c>
      <c r="J46" s="77">
        <v>9</v>
      </c>
      <c r="K46" s="77">
        <v>5</v>
      </c>
      <c r="L46" s="77">
        <v>2</v>
      </c>
      <c r="M46" s="77">
        <v>5</v>
      </c>
      <c r="N46" s="77">
        <v>12</v>
      </c>
      <c r="O46" s="103">
        <f>N46/M46</f>
        <v>2.4</v>
      </c>
      <c r="P46" s="78">
        <f>(M46+I46)/H46</f>
        <v>1.1838989739542225</v>
      </c>
      <c r="Q46" s="79">
        <f>N46/H46*9</f>
        <v>8.5240726124704018</v>
      </c>
      <c r="R46" s="9"/>
      <c r="S46" s="10"/>
    </row>
    <row r="47" spans="1:19" x14ac:dyDescent="0.15">
      <c r="A47" s="80" t="s">
        <v>105</v>
      </c>
      <c r="B47" s="81">
        <v>2016</v>
      </c>
      <c r="C47" s="81">
        <v>10</v>
      </c>
      <c r="D47" s="81">
        <v>1</v>
      </c>
      <c r="E47" s="81">
        <v>1.71</v>
      </c>
      <c r="F47" s="81">
        <v>15</v>
      </c>
      <c r="G47" s="81">
        <v>0</v>
      </c>
      <c r="H47" s="81">
        <v>88.33</v>
      </c>
      <c r="I47" s="81">
        <v>77</v>
      </c>
      <c r="J47" s="81">
        <v>20</v>
      </c>
      <c r="K47" s="81">
        <v>17</v>
      </c>
      <c r="L47" s="81">
        <v>1</v>
      </c>
      <c r="M47" s="81">
        <v>31</v>
      </c>
      <c r="N47" s="81">
        <v>87</v>
      </c>
      <c r="O47" s="81">
        <v>2.81</v>
      </c>
      <c r="P47" s="78">
        <f>(M47+I47)/H47</f>
        <v>1.2226876485905129</v>
      </c>
      <c r="Q47" s="79">
        <f>N47/H47*9</f>
        <v>8.8644854522812189</v>
      </c>
      <c r="R47" s="9"/>
      <c r="S47" s="10"/>
    </row>
    <row r="48" spans="1:19" ht="14" customHeight="1" x14ac:dyDescent="0.15">
      <c r="A48" s="87" t="s">
        <v>64</v>
      </c>
      <c r="B48" s="88">
        <v>2014</v>
      </c>
      <c r="C48" s="77">
        <v>0</v>
      </c>
      <c r="D48" s="77">
        <v>1</v>
      </c>
      <c r="E48" s="93">
        <v>3.56</v>
      </c>
      <c r="F48" s="77">
        <v>5</v>
      </c>
      <c r="G48" s="77">
        <v>0</v>
      </c>
      <c r="H48" s="93">
        <v>19.329999999999998</v>
      </c>
      <c r="I48" s="77">
        <v>14</v>
      </c>
      <c r="J48" s="77">
        <v>9</v>
      </c>
      <c r="K48" s="77">
        <v>8</v>
      </c>
      <c r="L48" s="77">
        <v>3</v>
      </c>
      <c r="M48" s="77">
        <v>8</v>
      </c>
      <c r="N48" s="77">
        <v>18</v>
      </c>
      <c r="O48" s="90">
        <f>N48/M48</f>
        <v>2.25</v>
      </c>
      <c r="P48" s="78">
        <f>(M48+I48)/H48</f>
        <v>1.1381272633212625</v>
      </c>
      <c r="Q48" s="79">
        <f>N48/H48*9</f>
        <v>8.3807553026383861</v>
      </c>
      <c r="R48" s="9"/>
      <c r="S48" s="10"/>
    </row>
    <row r="49" spans="1:19" x14ac:dyDescent="0.15">
      <c r="A49" s="80" t="s">
        <v>139</v>
      </c>
      <c r="B49" s="81">
        <v>2018</v>
      </c>
      <c r="C49" s="81">
        <v>2</v>
      </c>
      <c r="D49" s="81">
        <v>0</v>
      </c>
      <c r="E49" s="81">
        <v>4.1399999999999997</v>
      </c>
      <c r="F49" s="81">
        <v>8</v>
      </c>
      <c r="G49" s="81">
        <v>0</v>
      </c>
      <c r="H49" s="81">
        <v>37</v>
      </c>
      <c r="I49" s="81">
        <v>34</v>
      </c>
      <c r="J49" s="81">
        <v>18</v>
      </c>
      <c r="K49" s="81">
        <v>17</v>
      </c>
      <c r="L49" s="81">
        <v>1</v>
      </c>
      <c r="M49" s="81">
        <v>24</v>
      </c>
      <c r="N49" s="81">
        <v>34</v>
      </c>
      <c r="O49" s="81">
        <v>1.42</v>
      </c>
      <c r="P49" s="78">
        <f>(M49+I49)/H49</f>
        <v>1.5675675675675675</v>
      </c>
      <c r="Q49" s="79">
        <f>N49/H49*9</f>
        <v>8.2702702702702702</v>
      </c>
      <c r="R49" s="9"/>
      <c r="S49" s="10"/>
    </row>
    <row r="50" spans="1:19" x14ac:dyDescent="0.15">
      <c r="A50" s="87" t="s">
        <v>105</v>
      </c>
      <c r="B50" s="104">
        <v>2015</v>
      </c>
      <c r="C50" s="97">
        <v>7</v>
      </c>
      <c r="D50" s="97">
        <v>3</v>
      </c>
      <c r="E50" s="97">
        <v>3.48</v>
      </c>
      <c r="F50" s="97">
        <v>16</v>
      </c>
      <c r="G50" s="97">
        <v>0</v>
      </c>
      <c r="H50" s="97">
        <v>82.67</v>
      </c>
      <c r="I50" s="97">
        <v>67</v>
      </c>
      <c r="J50" s="97">
        <v>42</v>
      </c>
      <c r="K50" s="97">
        <v>32</v>
      </c>
      <c r="L50" s="97">
        <v>4</v>
      </c>
      <c r="M50" s="97">
        <v>43</v>
      </c>
      <c r="N50" s="97">
        <v>75</v>
      </c>
      <c r="O50" s="97">
        <v>1.74</v>
      </c>
      <c r="P50" s="78">
        <f>(M50+I50)/H50</f>
        <v>1.3305915084069191</v>
      </c>
      <c r="Q50" s="79">
        <f>N50/H50*9</f>
        <v>8.1649933470424578</v>
      </c>
      <c r="R50" s="9"/>
      <c r="S50" s="10"/>
    </row>
    <row r="51" spans="1:19" x14ac:dyDescent="0.15">
      <c r="A51" s="80" t="s">
        <v>146</v>
      </c>
      <c r="B51" s="81">
        <v>2016</v>
      </c>
      <c r="C51" s="81">
        <v>1</v>
      </c>
      <c r="D51" s="81">
        <v>2</v>
      </c>
      <c r="E51" s="81">
        <v>5.5</v>
      </c>
      <c r="F51" s="81">
        <v>16</v>
      </c>
      <c r="G51" s="81">
        <v>0</v>
      </c>
      <c r="H51" s="81">
        <v>37.67</v>
      </c>
      <c r="I51" s="81">
        <v>36</v>
      </c>
      <c r="J51" s="81">
        <v>33</v>
      </c>
      <c r="K51" s="81">
        <v>23</v>
      </c>
      <c r="L51" s="81">
        <v>3</v>
      </c>
      <c r="M51" s="81">
        <v>34</v>
      </c>
      <c r="N51" s="81">
        <v>33</v>
      </c>
      <c r="O51" s="81">
        <v>0.97</v>
      </c>
      <c r="P51" s="78">
        <f>(M51+I51)/H51</f>
        <v>1.8582426333952746</v>
      </c>
      <c r="Q51" s="79">
        <f>N51/H51*9</f>
        <v>7.8842580302628082</v>
      </c>
      <c r="R51" s="9"/>
      <c r="S51" s="10"/>
    </row>
    <row r="52" spans="1:19" x14ac:dyDescent="0.15">
      <c r="A52" s="87" t="s">
        <v>78</v>
      </c>
      <c r="B52" s="88">
        <v>2013</v>
      </c>
      <c r="C52" s="77">
        <v>4</v>
      </c>
      <c r="D52" s="77">
        <v>0</v>
      </c>
      <c r="E52" s="93">
        <v>1.59</v>
      </c>
      <c r="F52" s="77">
        <v>5</v>
      </c>
      <c r="G52" s="77">
        <v>0</v>
      </c>
      <c r="H52" s="93">
        <v>34</v>
      </c>
      <c r="I52" s="77">
        <v>25</v>
      </c>
      <c r="J52" s="77">
        <v>8</v>
      </c>
      <c r="K52" s="77">
        <v>6</v>
      </c>
      <c r="L52" s="77">
        <v>4</v>
      </c>
      <c r="M52" s="77">
        <v>10</v>
      </c>
      <c r="N52" s="77">
        <v>29</v>
      </c>
      <c r="O52" s="94">
        <v>9.86</v>
      </c>
      <c r="P52" s="78">
        <f>(M52+I52)/H52</f>
        <v>1.0294117647058822</v>
      </c>
      <c r="Q52" s="79">
        <f>N52/H52*9</f>
        <v>7.6764705882352935</v>
      </c>
      <c r="R52" s="9"/>
      <c r="S52" s="10"/>
    </row>
    <row r="53" spans="1:19" x14ac:dyDescent="0.15">
      <c r="A53" s="82" t="s">
        <v>163</v>
      </c>
      <c r="B53" s="19">
        <v>2017</v>
      </c>
      <c r="C53" s="19">
        <v>5</v>
      </c>
      <c r="D53" s="19">
        <v>1</v>
      </c>
      <c r="E53" s="20">
        <v>2.4223602484472049</v>
      </c>
      <c r="F53" s="19">
        <v>7</v>
      </c>
      <c r="G53" s="19">
        <v>0</v>
      </c>
      <c r="H53" s="19">
        <v>48.3</v>
      </c>
      <c r="I53" s="19">
        <v>45</v>
      </c>
      <c r="J53" s="19">
        <v>18</v>
      </c>
      <c r="K53" s="19">
        <v>13</v>
      </c>
      <c r="L53" s="19">
        <v>1</v>
      </c>
      <c r="M53" s="19">
        <v>14</v>
      </c>
      <c r="N53" s="19">
        <v>40</v>
      </c>
      <c r="O53" s="21">
        <v>2.8571428571428572</v>
      </c>
      <c r="P53" s="78">
        <f>(M53+I53)/H53</f>
        <v>1.2215320910973086</v>
      </c>
      <c r="Q53" s="79">
        <f>N53/H53*9</f>
        <v>7.4534161490683237</v>
      </c>
      <c r="R53" s="9"/>
      <c r="S53" s="10"/>
    </row>
    <row r="54" spans="1:19" x14ac:dyDescent="0.15">
      <c r="A54" s="83" t="s">
        <v>115</v>
      </c>
      <c r="B54" s="84">
        <v>2020</v>
      </c>
      <c r="C54" s="84">
        <v>6</v>
      </c>
      <c r="D54" s="84">
        <v>0</v>
      </c>
      <c r="E54" s="85">
        <v>2.512</v>
      </c>
      <c r="F54" s="84">
        <v>11</v>
      </c>
      <c r="G54" s="84">
        <v>1</v>
      </c>
      <c r="H54" s="84">
        <v>57.1</v>
      </c>
      <c r="I54" s="84">
        <v>47</v>
      </c>
      <c r="J54" s="84">
        <v>18</v>
      </c>
      <c r="K54" s="84">
        <v>16</v>
      </c>
      <c r="L54" s="84">
        <v>1</v>
      </c>
      <c r="M54" s="84">
        <v>13</v>
      </c>
      <c r="N54" s="84">
        <v>47</v>
      </c>
      <c r="O54" s="86">
        <v>3.6153846153846154</v>
      </c>
      <c r="P54" s="78">
        <f>(M54+I54)/H54</f>
        <v>1.0507880910683012</v>
      </c>
      <c r="Q54" s="79">
        <f>N54/H54*9</f>
        <v>7.4080560420315233</v>
      </c>
      <c r="R54" s="9"/>
      <c r="S54" s="10"/>
    </row>
    <row r="55" spans="1:19" x14ac:dyDescent="0.15">
      <c r="A55" s="87" t="s">
        <v>56</v>
      </c>
      <c r="B55" s="88">
        <v>2014</v>
      </c>
      <c r="C55" s="77">
        <v>4</v>
      </c>
      <c r="D55" s="77">
        <v>1</v>
      </c>
      <c r="E55" s="93">
        <v>3.16</v>
      </c>
      <c r="F55" s="77">
        <v>6</v>
      </c>
      <c r="G55" s="77">
        <v>0</v>
      </c>
      <c r="H55" s="93">
        <v>24.67</v>
      </c>
      <c r="I55" s="77">
        <v>26</v>
      </c>
      <c r="J55" s="77">
        <v>19</v>
      </c>
      <c r="K55" s="77">
        <v>9</v>
      </c>
      <c r="L55" s="77">
        <v>7</v>
      </c>
      <c r="M55" s="77">
        <v>8</v>
      </c>
      <c r="N55" s="77">
        <v>20</v>
      </c>
      <c r="O55" s="90">
        <f>N55/M55</f>
        <v>2.5</v>
      </c>
      <c r="P55" s="78">
        <f>(M55+I55)/H55</f>
        <v>1.3781921361978111</v>
      </c>
      <c r="Q55" s="79">
        <f>N55/H55*9</f>
        <v>7.2963113092825296</v>
      </c>
      <c r="R55" s="9"/>
      <c r="S55" s="10"/>
    </row>
    <row r="56" spans="1:19" x14ac:dyDescent="0.15">
      <c r="A56" s="80" t="s">
        <v>144</v>
      </c>
      <c r="B56" s="81">
        <v>2016</v>
      </c>
      <c r="C56" s="81">
        <v>2</v>
      </c>
      <c r="D56" s="81">
        <v>1</v>
      </c>
      <c r="E56" s="81">
        <v>2.19</v>
      </c>
      <c r="F56" s="81">
        <v>5</v>
      </c>
      <c r="G56" s="81">
        <v>0</v>
      </c>
      <c r="H56" s="81">
        <v>24.67</v>
      </c>
      <c r="I56" s="81">
        <v>17</v>
      </c>
      <c r="J56" s="81">
        <v>12</v>
      </c>
      <c r="K56" s="81">
        <v>6</v>
      </c>
      <c r="L56" s="81">
        <v>2</v>
      </c>
      <c r="M56" s="81">
        <v>21</v>
      </c>
      <c r="N56" s="81">
        <v>20</v>
      </c>
      <c r="O56" s="81">
        <v>0.95</v>
      </c>
      <c r="P56" s="78">
        <f>(M56+I56)/H56</f>
        <v>1.5403323875152006</v>
      </c>
      <c r="Q56" s="79">
        <f>N56/H56*9</f>
        <v>7.2963113092825296</v>
      </c>
      <c r="R56" s="9"/>
      <c r="S56" s="10"/>
    </row>
    <row r="57" spans="1:19" x14ac:dyDescent="0.15">
      <c r="A57" s="87" t="s">
        <v>39</v>
      </c>
      <c r="B57" s="88">
        <v>2009</v>
      </c>
      <c r="C57" s="89">
        <v>2</v>
      </c>
      <c r="D57" s="89">
        <v>3</v>
      </c>
      <c r="E57" s="90">
        <v>6.29</v>
      </c>
      <c r="F57" s="89">
        <v>10</v>
      </c>
      <c r="G57" s="89">
        <v>2</v>
      </c>
      <c r="H57" s="89">
        <v>27.7</v>
      </c>
      <c r="I57" s="89">
        <v>29</v>
      </c>
      <c r="J57" s="89">
        <v>22</v>
      </c>
      <c r="K57" s="89">
        <v>19</v>
      </c>
      <c r="L57" s="89">
        <v>2</v>
      </c>
      <c r="M57" s="89">
        <v>10</v>
      </c>
      <c r="N57" s="89">
        <v>22</v>
      </c>
      <c r="O57" s="90">
        <v>2.2000000000000002</v>
      </c>
      <c r="P57" s="78">
        <f>(M57+I57)/H57</f>
        <v>1.407942238267148</v>
      </c>
      <c r="Q57" s="79">
        <f>N57/H57*9</f>
        <v>7.1480144404332133</v>
      </c>
      <c r="R57" s="9"/>
      <c r="S57" s="10"/>
    </row>
    <row r="58" spans="1:19" x14ac:dyDescent="0.15">
      <c r="A58" s="87" t="s">
        <v>78</v>
      </c>
      <c r="B58" s="88">
        <v>2014</v>
      </c>
      <c r="C58" s="77">
        <v>4</v>
      </c>
      <c r="D58" s="77">
        <v>1</v>
      </c>
      <c r="E58" s="93">
        <v>3.13</v>
      </c>
      <c r="F58" s="77">
        <v>5</v>
      </c>
      <c r="G58" s="77">
        <v>0</v>
      </c>
      <c r="H58" s="93">
        <v>31.67</v>
      </c>
      <c r="I58" s="77">
        <v>34</v>
      </c>
      <c r="J58" s="77">
        <v>14</v>
      </c>
      <c r="K58" s="77">
        <v>11</v>
      </c>
      <c r="L58" s="77">
        <v>2</v>
      </c>
      <c r="M58" s="77">
        <v>6</v>
      </c>
      <c r="N58" s="77">
        <v>25</v>
      </c>
      <c r="O58" s="90">
        <f>N58/M58</f>
        <v>4.166666666666667</v>
      </c>
      <c r="P58" s="78">
        <f>(M58+I58)/H58</f>
        <v>1.2630249447426587</v>
      </c>
      <c r="Q58" s="79">
        <f>N58/H58*9</f>
        <v>7.1045153141774549</v>
      </c>
      <c r="R58" s="9"/>
      <c r="S58" s="10"/>
    </row>
    <row r="59" spans="1:19" x14ac:dyDescent="0.15">
      <c r="A59" s="87" t="s">
        <v>27</v>
      </c>
      <c r="B59" s="88">
        <v>2010</v>
      </c>
      <c r="C59" s="89">
        <v>4</v>
      </c>
      <c r="D59" s="89">
        <v>1</v>
      </c>
      <c r="E59" s="90">
        <v>3.68</v>
      </c>
      <c r="F59" s="89">
        <v>6</v>
      </c>
      <c r="G59" s="89">
        <v>0</v>
      </c>
      <c r="H59" s="89">
        <v>37</v>
      </c>
      <c r="I59" s="89">
        <v>28</v>
      </c>
      <c r="J59" s="89">
        <v>20</v>
      </c>
      <c r="K59" s="89">
        <v>15</v>
      </c>
      <c r="L59" s="89">
        <v>0</v>
      </c>
      <c r="M59" s="89">
        <v>18</v>
      </c>
      <c r="N59" s="89">
        <v>29</v>
      </c>
      <c r="O59" s="90">
        <v>1.61</v>
      </c>
      <c r="P59" s="78">
        <f>(M59+I59)/H59</f>
        <v>1.2432432432432432</v>
      </c>
      <c r="Q59" s="79">
        <f>N59/H59*9</f>
        <v>7.0540540540540544</v>
      </c>
      <c r="R59" s="9"/>
      <c r="S59" s="10"/>
    </row>
    <row r="60" spans="1:19" x14ac:dyDescent="0.15">
      <c r="A60" s="87" t="s">
        <v>92</v>
      </c>
      <c r="B60" s="88">
        <v>2015</v>
      </c>
      <c r="C60" s="97">
        <v>0</v>
      </c>
      <c r="D60" s="97">
        <v>0</v>
      </c>
      <c r="E60" s="97">
        <v>6</v>
      </c>
      <c r="F60" s="97">
        <v>2</v>
      </c>
      <c r="G60" s="97">
        <v>0</v>
      </c>
      <c r="H60" s="97">
        <v>3</v>
      </c>
      <c r="I60" s="97">
        <v>4</v>
      </c>
      <c r="J60" s="97">
        <v>2</v>
      </c>
      <c r="K60" s="97">
        <v>2</v>
      </c>
      <c r="L60" s="97">
        <v>1</v>
      </c>
      <c r="M60" s="97">
        <v>2</v>
      </c>
      <c r="N60" s="97">
        <v>4</v>
      </c>
      <c r="O60" s="97">
        <v>2</v>
      </c>
      <c r="P60" s="78">
        <f>(M60+I60)/H60</f>
        <v>2</v>
      </c>
      <c r="Q60" s="79">
        <f>N60/H60*9</f>
        <v>12</v>
      </c>
      <c r="R60" s="9"/>
      <c r="S60" s="10"/>
    </row>
    <row r="61" spans="1:19" x14ac:dyDescent="0.15">
      <c r="A61" s="87" t="s">
        <v>27</v>
      </c>
      <c r="B61" s="88">
        <v>2009</v>
      </c>
      <c r="C61" s="89">
        <v>3</v>
      </c>
      <c r="D61" s="89">
        <v>2</v>
      </c>
      <c r="E61" s="90">
        <v>5.82</v>
      </c>
      <c r="F61" s="89">
        <v>10</v>
      </c>
      <c r="G61" s="89">
        <v>0</v>
      </c>
      <c r="H61" s="89">
        <v>34</v>
      </c>
      <c r="I61" s="89">
        <v>30</v>
      </c>
      <c r="J61" s="89">
        <v>23</v>
      </c>
      <c r="K61" s="89">
        <v>22</v>
      </c>
      <c r="L61" s="89">
        <v>1</v>
      </c>
      <c r="M61" s="89">
        <v>33</v>
      </c>
      <c r="N61" s="89">
        <v>26</v>
      </c>
      <c r="O61" s="90">
        <v>0.79</v>
      </c>
      <c r="P61" s="78">
        <f>(M61+I61)/H61</f>
        <v>1.8529411764705883</v>
      </c>
      <c r="Q61" s="79">
        <f>N61/H61*9</f>
        <v>6.8823529411764701</v>
      </c>
      <c r="R61" s="9"/>
      <c r="S61" s="10"/>
    </row>
    <row r="62" spans="1:19" x14ac:dyDescent="0.15">
      <c r="A62" s="87" t="s">
        <v>39</v>
      </c>
      <c r="B62" s="88">
        <v>2011</v>
      </c>
      <c r="C62" s="98">
        <v>1</v>
      </c>
      <c r="D62" s="98">
        <v>0</v>
      </c>
      <c r="E62" s="99">
        <v>2.08</v>
      </c>
      <c r="F62" s="98">
        <v>9</v>
      </c>
      <c r="G62" s="98">
        <v>5</v>
      </c>
      <c r="H62" s="98">
        <v>12.3</v>
      </c>
      <c r="I62" s="98">
        <v>13</v>
      </c>
      <c r="J62" s="98">
        <v>5</v>
      </c>
      <c r="K62" s="98">
        <v>3</v>
      </c>
      <c r="L62" s="98">
        <v>3</v>
      </c>
      <c r="M62" s="98">
        <v>6</v>
      </c>
      <c r="N62" s="98">
        <v>11</v>
      </c>
      <c r="O62" s="99">
        <v>1.83</v>
      </c>
      <c r="P62" s="78">
        <f>(M62+I62)/H62</f>
        <v>1.5447154471544715</v>
      </c>
      <c r="Q62" s="79">
        <f>N62/H62*9</f>
        <v>8.0487804878048781</v>
      </c>
      <c r="R62" s="9"/>
      <c r="S62" s="10"/>
    </row>
    <row r="63" spans="1:19" x14ac:dyDescent="0.15">
      <c r="A63" s="87" t="s">
        <v>56</v>
      </c>
      <c r="B63" s="88">
        <v>2011</v>
      </c>
      <c r="C63" s="98">
        <v>5</v>
      </c>
      <c r="D63" s="98">
        <v>2</v>
      </c>
      <c r="E63" s="99">
        <v>4.26</v>
      </c>
      <c r="F63" s="98">
        <v>16</v>
      </c>
      <c r="G63" s="98">
        <v>0</v>
      </c>
      <c r="H63" s="98">
        <v>66.7</v>
      </c>
      <c r="I63" s="98">
        <v>71</v>
      </c>
      <c r="J63" s="98">
        <v>43</v>
      </c>
      <c r="K63" s="98">
        <v>32</v>
      </c>
      <c r="L63" s="98">
        <v>9</v>
      </c>
      <c r="M63" s="98">
        <v>33</v>
      </c>
      <c r="N63" s="98">
        <v>51</v>
      </c>
      <c r="O63" s="99">
        <v>1.55</v>
      </c>
      <c r="P63" s="78">
        <f>(M63+I63)/H63</f>
        <v>1.5592203898050974</v>
      </c>
      <c r="Q63" s="79">
        <f>N63/H63*9</f>
        <v>6.8815592203898053</v>
      </c>
      <c r="R63" s="9"/>
      <c r="S63" s="10"/>
    </row>
    <row r="64" spans="1:19" x14ac:dyDescent="0.15">
      <c r="A64" s="91" t="s">
        <v>113</v>
      </c>
      <c r="B64" s="105">
        <v>2019</v>
      </c>
      <c r="C64" s="92">
        <v>1</v>
      </c>
      <c r="D64" s="92">
        <v>0</v>
      </c>
      <c r="E64" s="92">
        <v>1.6359999999999999</v>
      </c>
      <c r="F64" s="92">
        <v>3</v>
      </c>
      <c r="G64" s="92">
        <v>0</v>
      </c>
      <c r="H64" s="92">
        <v>11</v>
      </c>
      <c r="I64" s="92">
        <v>7</v>
      </c>
      <c r="J64" s="92">
        <v>2</v>
      </c>
      <c r="K64" s="92">
        <v>2</v>
      </c>
      <c r="L64" s="92">
        <v>0</v>
      </c>
      <c r="M64" s="92">
        <v>5</v>
      </c>
      <c r="N64" s="92">
        <v>9</v>
      </c>
      <c r="O64" s="92">
        <v>1.8</v>
      </c>
      <c r="P64" s="78">
        <f>(M64+I64)/H64</f>
        <v>1.0909090909090908</v>
      </c>
      <c r="Q64" s="79">
        <f>N64/H64*9</f>
        <v>7.3636363636363642</v>
      </c>
      <c r="R64" s="9"/>
      <c r="S64" s="10"/>
    </row>
    <row r="65" spans="1:19" x14ac:dyDescent="0.15">
      <c r="A65" s="87" t="s">
        <v>60</v>
      </c>
      <c r="B65" s="88">
        <v>2011</v>
      </c>
      <c r="C65" s="98">
        <v>5</v>
      </c>
      <c r="D65" s="98">
        <v>1</v>
      </c>
      <c r="E65" s="99">
        <v>1.1599999999999999</v>
      </c>
      <c r="F65" s="98">
        <v>12</v>
      </c>
      <c r="G65" s="98">
        <v>1</v>
      </c>
      <c r="H65" s="98">
        <v>38</v>
      </c>
      <c r="I65" s="98">
        <v>29</v>
      </c>
      <c r="J65" s="98">
        <v>6</v>
      </c>
      <c r="K65" s="98">
        <v>5</v>
      </c>
      <c r="L65" s="98">
        <v>5</v>
      </c>
      <c r="M65" s="98">
        <v>12</v>
      </c>
      <c r="N65" s="98">
        <v>29</v>
      </c>
      <c r="O65" s="99">
        <v>2.42</v>
      </c>
      <c r="P65" s="78">
        <f>(M65+I65)/H65</f>
        <v>1.0789473684210527</v>
      </c>
      <c r="Q65" s="79">
        <f>N65/H65*9</f>
        <v>6.8684210526315796</v>
      </c>
      <c r="R65" s="9"/>
      <c r="S65" s="10"/>
    </row>
    <row r="66" spans="1:19" x14ac:dyDescent="0.15">
      <c r="A66" s="87" t="s">
        <v>56</v>
      </c>
      <c r="B66" s="88">
        <v>2009</v>
      </c>
      <c r="C66" s="89">
        <v>6</v>
      </c>
      <c r="D66" s="89">
        <v>3</v>
      </c>
      <c r="E66" s="90">
        <v>6.65</v>
      </c>
      <c r="F66" s="89">
        <v>11</v>
      </c>
      <c r="G66" s="89">
        <v>0</v>
      </c>
      <c r="H66" s="89">
        <v>46</v>
      </c>
      <c r="I66" s="89">
        <v>58</v>
      </c>
      <c r="J66" s="89">
        <v>38</v>
      </c>
      <c r="K66" s="89">
        <v>34</v>
      </c>
      <c r="L66" s="89">
        <v>6</v>
      </c>
      <c r="M66" s="89">
        <v>30</v>
      </c>
      <c r="N66" s="89">
        <v>35</v>
      </c>
      <c r="O66" s="90">
        <v>1.17</v>
      </c>
      <c r="P66" s="78">
        <f>(M66+I66)/H66</f>
        <v>1.9130434782608696</v>
      </c>
      <c r="Q66" s="79">
        <f>N66/H66*9</f>
        <v>6.8478260869565224</v>
      </c>
      <c r="R66" s="9"/>
      <c r="S66" s="10"/>
    </row>
    <row r="67" spans="1:19" x14ac:dyDescent="0.15">
      <c r="A67" s="87" t="s">
        <v>53</v>
      </c>
      <c r="B67" s="88">
        <v>2010</v>
      </c>
      <c r="C67" s="89">
        <v>3</v>
      </c>
      <c r="D67" s="89">
        <v>3</v>
      </c>
      <c r="E67" s="90">
        <v>4.3499999999999996</v>
      </c>
      <c r="F67" s="89">
        <v>8</v>
      </c>
      <c r="G67" s="89">
        <v>0</v>
      </c>
      <c r="H67" s="89">
        <v>41</v>
      </c>
      <c r="I67" s="89">
        <v>45</v>
      </c>
      <c r="J67" s="89">
        <v>25</v>
      </c>
      <c r="K67" s="89">
        <v>20</v>
      </c>
      <c r="L67" s="89">
        <v>1</v>
      </c>
      <c r="M67" s="89">
        <v>35</v>
      </c>
      <c r="N67" s="89">
        <v>31</v>
      </c>
      <c r="O67" s="90">
        <v>0.89</v>
      </c>
      <c r="P67" s="78">
        <f>(M67+I67)/H67</f>
        <v>1.9512195121951219</v>
      </c>
      <c r="Q67" s="79">
        <f>N67/H67*9</f>
        <v>6.8048780487804876</v>
      </c>
      <c r="R67" s="9"/>
      <c r="S67" s="10"/>
    </row>
    <row r="68" spans="1:19" x14ac:dyDescent="0.15">
      <c r="A68" s="80" t="s">
        <v>98</v>
      </c>
      <c r="B68" s="81">
        <v>2016</v>
      </c>
      <c r="C68" s="81">
        <v>9</v>
      </c>
      <c r="D68" s="81">
        <v>0</v>
      </c>
      <c r="E68" s="81">
        <v>2.6</v>
      </c>
      <c r="F68" s="81">
        <v>10</v>
      </c>
      <c r="G68" s="81">
        <v>0</v>
      </c>
      <c r="H68" s="81">
        <v>67.67</v>
      </c>
      <c r="I68" s="81">
        <v>55</v>
      </c>
      <c r="J68" s="81">
        <v>24</v>
      </c>
      <c r="K68" s="81">
        <v>20</v>
      </c>
      <c r="L68" s="81">
        <v>4</v>
      </c>
      <c r="M68" s="81">
        <v>16</v>
      </c>
      <c r="N68" s="81">
        <v>51</v>
      </c>
      <c r="O68" s="81">
        <v>3.19</v>
      </c>
      <c r="P68" s="78">
        <f>(M68+I68)/H68</f>
        <v>1.0492093985517954</v>
      </c>
      <c r="Q68" s="79">
        <f>N68/H68*9</f>
        <v>6.7829170976799178</v>
      </c>
      <c r="R68" s="9"/>
      <c r="S68" s="10"/>
    </row>
    <row r="69" spans="1:19" x14ac:dyDescent="0.15">
      <c r="A69" s="87" t="s">
        <v>60</v>
      </c>
      <c r="B69" s="88">
        <v>2010</v>
      </c>
      <c r="C69" s="89">
        <v>0</v>
      </c>
      <c r="D69" s="89">
        <v>2</v>
      </c>
      <c r="E69" s="90">
        <v>17.05</v>
      </c>
      <c r="F69" s="89">
        <v>3</v>
      </c>
      <c r="G69" s="89">
        <v>0</v>
      </c>
      <c r="H69" s="89">
        <v>6.3</v>
      </c>
      <c r="I69" s="89">
        <v>14</v>
      </c>
      <c r="J69" s="89">
        <v>15</v>
      </c>
      <c r="K69" s="89">
        <v>12</v>
      </c>
      <c r="L69" s="89">
        <v>0</v>
      </c>
      <c r="M69" s="89">
        <v>3</v>
      </c>
      <c r="N69" s="89">
        <v>5</v>
      </c>
      <c r="O69" s="90">
        <v>1.67</v>
      </c>
      <c r="P69" s="78">
        <f>(M69+I69)/H69</f>
        <v>2.6984126984126986</v>
      </c>
      <c r="Q69" s="79">
        <f>N69/H69*9</f>
        <v>7.1428571428571432</v>
      </c>
      <c r="R69" s="9"/>
      <c r="S69" s="10"/>
    </row>
    <row r="70" spans="1:19" x14ac:dyDescent="0.15">
      <c r="A70" s="80" t="s">
        <v>116</v>
      </c>
      <c r="B70" s="81">
        <v>2016</v>
      </c>
      <c r="C70" s="81">
        <v>0</v>
      </c>
      <c r="D70" s="81">
        <v>0</v>
      </c>
      <c r="E70" s="81">
        <v>5.14</v>
      </c>
      <c r="F70" s="81">
        <v>7</v>
      </c>
      <c r="G70" s="81">
        <v>0</v>
      </c>
      <c r="H70" s="81">
        <v>7</v>
      </c>
      <c r="I70" s="81">
        <v>10</v>
      </c>
      <c r="J70" s="81">
        <v>7</v>
      </c>
      <c r="K70" s="81">
        <v>4</v>
      </c>
      <c r="L70" s="81">
        <v>0</v>
      </c>
      <c r="M70" s="81">
        <v>3</v>
      </c>
      <c r="N70" s="81">
        <v>5</v>
      </c>
      <c r="O70" s="81">
        <v>1.67</v>
      </c>
      <c r="P70" s="78">
        <f>(M70+I70)/H70</f>
        <v>1.8571428571428572</v>
      </c>
      <c r="Q70" s="79">
        <f>N70/H70*9</f>
        <v>6.4285714285714288</v>
      </c>
      <c r="R70" s="9"/>
      <c r="S70" s="10"/>
    </row>
    <row r="71" spans="1:19" x14ac:dyDescent="0.15">
      <c r="A71" s="82" t="s">
        <v>170</v>
      </c>
      <c r="B71" s="19">
        <v>2017</v>
      </c>
      <c r="C71" s="19">
        <v>1</v>
      </c>
      <c r="D71" s="19">
        <v>0</v>
      </c>
      <c r="E71" s="20">
        <v>2.25</v>
      </c>
      <c r="F71" s="19">
        <v>1</v>
      </c>
      <c r="G71" s="19">
        <v>0</v>
      </c>
      <c r="H71" s="19">
        <v>8</v>
      </c>
      <c r="I71" s="19">
        <v>8</v>
      </c>
      <c r="J71" s="19">
        <v>5</v>
      </c>
      <c r="K71" s="19">
        <v>2</v>
      </c>
      <c r="L71" s="19">
        <v>2</v>
      </c>
      <c r="M71" s="19">
        <v>3</v>
      </c>
      <c r="N71" s="19">
        <v>5</v>
      </c>
      <c r="O71" s="21">
        <v>1.6666666666666667</v>
      </c>
      <c r="P71" s="78">
        <f>(M71+I71)/H71</f>
        <v>1.375</v>
      </c>
      <c r="Q71" s="79">
        <f>N71/H71*9</f>
        <v>5.625</v>
      </c>
      <c r="R71" s="9"/>
      <c r="S71" s="10"/>
    </row>
    <row r="72" spans="1:19" x14ac:dyDescent="0.15">
      <c r="A72" s="87" t="s">
        <v>31</v>
      </c>
      <c r="B72" s="88">
        <v>2012</v>
      </c>
      <c r="C72" s="77">
        <v>1</v>
      </c>
      <c r="D72" s="77">
        <v>1</v>
      </c>
      <c r="E72" s="93">
        <v>4.96</v>
      </c>
      <c r="F72" s="77">
        <v>5</v>
      </c>
      <c r="G72" s="77">
        <v>0</v>
      </c>
      <c r="H72" s="93">
        <v>16.329999999999998</v>
      </c>
      <c r="I72" s="77">
        <v>27</v>
      </c>
      <c r="J72" s="77">
        <v>11</v>
      </c>
      <c r="K72" s="77">
        <v>9</v>
      </c>
      <c r="L72" s="77">
        <v>2</v>
      </c>
      <c r="M72" s="77">
        <v>8</v>
      </c>
      <c r="N72" s="77">
        <v>13</v>
      </c>
      <c r="O72" s="94">
        <v>1.62</v>
      </c>
      <c r="P72" s="78">
        <f>(M72+I72)/H72</f>
        <v>2.1432945499081448</v>
      </c>
      <c r="Q72" s="79">
        <f>N72/H72*9</f>
        <v>7.1647274954072273</v>
      </c>
      <c r="R72" s="9"/>
      <c r="S72" s="10"/>
    </row>
    <row r="73" spans="1:19" ht="14" customHeight="1" x14ac:dyDescent="0.15">
      <c r="A73" s="87" t="s">
        <v>56</v>
      </c>
      <c r="B73" s="88">
        <v>2012</v>
      </c>
      <c r="C73" s="77">
        <v>4</v>
      </c>
      <c r="D73" s="77">
        <v>1</v>
      </c>
      <c r="E73" s="93">
        <v>3</v>
      </c>
      <c r="F73" s="77">
        <v>8</v>
      </c>
      <c r="G73" s="77">
        <v>2</v>
      </c>
      <c r="H73" s="93">
        <v>33</v>
      </c>
      <c r="I73" s="77">
        <v>23</v>
      </c>
      <c r="J73" s="77">
        <v>15</v>
      </c>
      <c r="K73" s="77">
        <v>11</v>
      </c>
      <c r="L73" s="77">
        <v>4</v>
      </c>
      <c r="M73" s="77">
        <v>18</v>
      </c>
      <c r="N73" s="77">
        <v>24</v>
      </c>
      <c r="O73" s="94">
        <v>1.33</v>
      </c>
      <c r="P73" s="78">
        <f>(M73+I73)/H73</f>
        <v>1.2424242424242424</v>
      </c>
      <c r="Q73" s="79">
        <f>N73/H73*9</f>
        <v>6.5454545454545459</v>
      </c>
      <c r="R73" s="9"/>
      <c r="S73" s="10"/>
    </row>
    <row r="74" spans="1:19" x14ac:dyDescent="0.15">
      <c r="A74" s="87" t="s">
        <v>32</v>
      </c>
      <c r="B74" s="88">
        <v>2009</v>
      </c>
      <c r="C74" s="89">
        <v>0</v>
      </c>
      <c r="D74" s="89">
        <v>1</v>
      </c>
      <c r="E74" s="90">
        <v>3.12</v>
      </c>
      <c r="F74" s="89">
        <v>4</v>
      </c>
      <c r="G74" s="89">
        <v>0</v>
      </c>
      <c r="H74" s="89">
        <v>20.7</v>
      </c>
      <c r="I74" s="89">
        <v>26</v>
      </c>
      <c r="J74" s="89">
        <v>8</v>
      </c>
      <c r="K74" s="89">
        <v>7</v>
      </c>
      <c r="L74" s="89">
        <v>1</v>
      </c>
      <c r="M74" s="89">
        <v>5</v>
      </c>
      <c r="N74" s="89">
        <v>15</v>
      </c>
      <c r="O74" s="90">
        <v>3</v>
      </c>
      <c r="P74" s="78">
        <f>(M74+I74)/H74</f>
        <v>1.4975845410628019</v>
      </c>
      <c r="Q74" s="79">
        <f>N74/H74*9</f>
        <v>6.5217391304347823</v>
      </c>
      <c r="R74" s="9"/>
      <c r="S74" s="10"/>
    </row>
    <row r="75" spans="1:19" x14ac:dyDescent="0.15">
      <c r="A75" s="80" t="s">
        <v>147</v>
      </c>
      <c r="B75" s="81">
        <v>2016</v>
      </c>
      <c r="C75" s="81">
        <v>0</v>
      </c>
      <c r="D75" s="81">
        <v>0</v>
      </c>
      <c r="E75" s="81">
        <v>5.74</v>
      </c>
      <c r="F75" s="81">
        <v>8</v>
      </c>
      <c r="G75" s="81">
        <v>0</v>
      </c>
      <c r="H75" s="81">
        <v>10.67</v>
      </c>
      <c r="I75" s="81">
        <v>11</v>
      </c>
      <c r="J75" s="81">
        <v>9</v>
      </c>
      <c r="K75" s="81">
        <v>7</v>
      </c>
      <c r="L75" s="81">
        <v>4</v>
      </c>
      <c r="M75" s="81">
        <v>5</v>
      </c>
      <c r="N75" s="81">
        <v>8</v>
      </c>
      <c r="O75" s="81">
        <v>1.6</v>
      </c>
      <c r="P75" s="78">
        <f>(M75+I75)/H75</f>
        <v>1.499531396438613</v>
      </c>
      <c r="Q75" s="79">
        <f>N75/H75*9</f>
        <v>6.7478912839737584</v>
      </c>
      <c r="R75" s="9"/>
      <c r="S75" s="10"/>
    </row>
    <row r="76" spans="1:19" x14ac:dyDescent="0.15">
      <c r="A76" s="87" t="s">
        <v>37</v>
      </c>
      <c r="B76" s="88">
        <v>2012</v>
      </c>
      <c r="C76" s="77">
        <v>1</v>
      </c>
      <c r="D76" s="77">
        <v>1</v>
      </c>
      <c r="E76" s="93">
        <v>3.38</v>
      </c>
      <c r="F76" s="77">
        <v>5</v>
      </c>
      <c r="G76" s="77">
        <v>0</v>
      </c>
      <c r="H76" s="93">
        <v>8</v>
      </c>
      <c r="I76" s="77">
        <v>10</v>
      </c>
      <c r="J76" s="77">
        <v>3</v>
      </c>
      <c r="K76" s="77">
        <v>3</v>
      </c>
      <c r="L76" s="77">
        <v>0</v>
      </c>
      <c r="M76" s="77">
        <v>5</v>
      </c>
      <c r="N76" s="77">
        <v>8</v>
      </c>
      <c r="O76" s="94">
        <v>1.6</v>
      </c>
      <c r="P76" s="78">
        <f>(M76+I76)/H76</f>
        <v>1.875</v>
      </c>
      <c r="Q76" s="79">
        <f>N76/H76*9</f>
        <v>9</v>
      </c>
      <c r="R76" s="9"/>
      <c r="S76" s="10"/>
    </row>
    <row r="77" spans="1:19" x14ac:dyDescent="0.15">
      <c r="A77" s="102" t="s">
        <v>81</v>
      </c>
      <c r="B77" s="22">
        <v>2013</v>
      </c>
      <c r="C77" s="77">
        <v>3</v>
      </c>
      <c r="D77" s="77">
        <v>1</v>
      </c>
      <c r="E77" s="77">
        <v>4.91</v>
      </c>
      <c r="F77" s="77">
        <v>6</v>
      </c>
      <c r="G77" s="77">
        <v>0</v>
      </c>
      <c r="H77" s="77">
        <v>17.670000000000002</v>
      </c>
      <c r="I77" s="77">
        <v>20</v>
      </c>
      <c r="J77" s="77">
        <v>12</v>
      </c>
      <c r="K77" s="77">
        <v>10</v>
      </c>
      <c r="L77" s="77">
        <v>1</v>
      </c>
      <c r="M77" s="77">
        <v>9</v>
      </c>
      <c r="N77" s="77">
        <v>14</v>
      </c>
      <c r="O77" s="77">
        <v>1.56</v>
      </c>
      <c r="P77" s="78">
        <f>(M77+I77)/H77</f>
        <v>1.6411997736276174</v>
      </c>
      <c r="Q77" s="79">
        <f>N77/H77*9</f>
        <v>7.130730050933785</v>
      </c>
      <c r="R77" s="9"/>
      <c r="S77" s="10"/>
    </row>
    <row r="78" spans="1:19" x14ac:dyDescent="0.15">
      <c r="A78" s="82" t="s">
        <v>164</v>
      </c>
      <c r="B78" s="19">
        <v>2017</v>
      </c>
      <c r="C78" s="19">
        <v>3</v>
      </c>
      <c r="D78" s="19">
        <v>1</v>
      </c>
      <c r="E78" s="20">
        <v>1.675531914893617</v>
      </c>
      <c r="F78" s="19">
        <v>6</v>
      </c>
      <c r="G78" s="19">
        <v>0</v>
      </c>
      <c r="H78" s="19">
        <v>37.6</v>
      </c>
      <c r="I78" s="19">
        <v>23</v>
      </c>
      <c r="J78" s="19">
        <v>11</v>
      </c>
      <c r="K78" s="19">
        <v>7</v>
      </c>
      <c r="L78" s="19">
        <v>2</v>
      </c>
      <c r="M78" s="19">
        <v>13</v>
      </c>
      <c r="N78" s="19">
        <v>27</v>
      </c>
      <c r="O78" s="21">
        <v>2.0769230769230771</v>
      </c>
      <c r="P78" s="78">
        <f>(M78+I78)/H78</f>
        <v>0.95744680851063824</v>
      </c>
      <c r="Q78" s="79">
        <f>N78/H78*9</f>
        <v>6.462765957446809</v>
      </c>
      <c r="R78" s="9"/>
      <c r="S78" s="10"/>
    </row>
    <row r="79" spans="1:19" ht="12" x14ac:dyDescent="0.15">
      <c r="A79" s="95" t="s">
        <v>98</v>
      </c>
      <c r="B79" s="96">
        <v>2015</v>
      </c>
      <c r="C79" s="97">
        <v>1</v>
      </c>
      <c r="D79" s="97">
        <v>1</v>
      </c>
      <c r="E79" s="97">
        <v>4.45</v>
      </c>
      <c r="F79" s="97">
        <v>7</v>
      </c>
      <c r="G79" s="97">
        <v>0</v>
      </c>
      <c r="H79" s="97">
        <v>28.33</v>
      </c>
      <c r="I79" s="97">
        <v>31</v>
      </c>
      <c r="J79" s="97">
        <v>17</v>
      </c>
      <c r="K79" s="97">
        <v>14</v>
      </c>
      <c r="L79" s="97">
        <v>4</v>
      </c>
      <c r="M79" s="97">
        <v>11</v>
      </c>
      <c r="N79" s="97">
        <v>20</v>
      </c>
      <c r="O79" s="97">
        <v>1.82</v>
      </c>
      <c r="P79" s="78">
        <f>(M79+I79)/H79</f>
        <v>1.4825273561595482</v>
      </c>
      <c r="Q79" s="79">
        <f>N79/H79*9</f>
        <v>6.3536886692552077</v>
      </c>
      <c r="R79" s="9"/>
      <c r="S79" s="10"/>
    </row>
    <row r="80" spans="1:19" x14ac:dyDescent="0.15">
      <c r="A80" s="80" t="s">
        <v>109</v>
      </c>
      <c r="B80" s="81">
        <v>2016</v>
      </c>
      <c r="C80" s="81">
        <v>1</v>
      </c>
      <c r="D80" s="81">
        <v>1</v>
      </c>
      <c r="E80" s="81">
        <v>4.1500000000000004</v>
      </c>
      <c r="F80" s="81">
        <v>9</v>
      </c>
      <c r="G80" s="81">
        <v>1</v>
      </c>
      <c r="H80" s="81">
        <v>17.329999999999998</v>
      </c>
      <c r="I80" s="81">
        <v>18</v>
      </c>
      <c r="J80" s="81">
        <v>9</v>
      </c>
      <c r="K80" s="81">
        <v>8</v>
      </c>
      <c r="L80" s="81">
        <v>1</v>
      </c>
      <c r="M80" s="81">
        <v>14</v>
      </c>
      <c r="N80" s="81">
        <v>21</v>
      </c>
      <c r="O80" s="81">
        <v>1.5</v>
      </c>
      <c r="P80" s="78">
        <f>(M80+I80)/H80</f>
        <v>1.8465089440276978</v>
      </c>
      <c r="Q80" s="79">
        <f>N80/H80*9</f>
        <v>10.905943450663591</v>
      </c>
      <c r="R80" s="9"/>
      <c r="S80" s="10"/>
    </row>
    <row r="81" spans="1:19" x14ac:dyDescent="0.15">
      <c r="A81" s="83" t="s">
        <v>109</v>
      </c>
      <c r="B81" s="84">
        <v>2020</v>
      </c>
      <c r="C81" s="84">
        <v>0</v>
      </c>
      <c r="D81" s="84">
        <v>1</v>
      </c>
      <c r="E81" s="85">
        <v>3.375</v>
      </c>
      <c r="F81" s="84">
        <v>4</v>
      </c>
      <c r="G81" s="84">
        <v>1</v>
      </c>
      <c r="H81" s="84">
        <v>8</v>
      </c>
      <c r="I81" s="84">
        <v>6</v>
      </c>
      <c r="J81" s="84">
        <v>8</v>
      </c>
      <c r="K81" s="84">
        <v>3</v>
      </c>
      <c r="L81" s="84">
        <v>2</v>
      </c>
      <c r="M81" s="84">
        <v>6</v>
      </c>
      <c r="N81" s="84">
        <v>9</v>
      </c>
      <c r="O81" s="86">
        <v>1.5</v>
      </c>
      <c r="P81" s="78">
        <f>(M81+I81)/H81</f>
        <v>1.5</v>
      </c>
      <c r="Q81" s="79">
        <f>N81/H81*9</f>
        <v>10.125</v>
      </c>
      <c r="R81" s="9"/>
      <c r="S81" s="10"/>
    </row>
    <row r="82" spans="1:19" x14ac:dyDescent="0.15">
      <c r="A82" s="106" t="str">
        <f>[1]Pitching!B8&amp;", "&amp;[1]Pitching!C8</f>
        <v>Witt, James</v>
      </c>
      <c r="B82" s="107">
        <v>2019</v>
      </c>
      <c r="C82" s="108">
        <v>1</v>
      </c>
      <c r="D82" s="108">
        <v>0</v>
      </c>
      <c r="E82" s="108">
        <v>2.3479999999999999</v>
      </c>
      <c r="F82" s="108">
        <v>2</v>
      </c>
      <c r="G82" s="108">
        <v>0</v>
      </c>
      <c r="H82" s="108">
        <v>7.2</v>
      </c>
      <c r="I82" s="108">
        <v>4</v>
      </c>
      <c r="J82" s="108">
        <v>4</v>
      </c>
      <c r="K82" s="108">
        <v>2</v>
      </c>
      <c r="L82" s="108">
        <v>1</v>
      </c>
      <c r="M82" s="108">
        <v>4</v>
      </c>
      <c r="N82" s="108">
        <v>6</v>
      </c>
      <c r="O82" s="108">
        <v>1.5</v>
      </c>
      <c r="P82" s="78">
        <f>(M82+I82)/H82</f>
        <v>1.1111111111111112</v>
      </c>
      <c r="Q82" s="79">
        <f>N82/H82*9</f>
        <v>7.4999999999999991</v>
      </c>
      <c r="R82" s="9"/>
      <c r="S82" s="10"/>
    </row>
    <row r="83" spans="1:19" x14ac:dyDescent="0.15">
      <c r="A83" s="87" t="s">
        <v>31</v>
      </c>
      <c r="B83" s="88">
        <v>2014</v>
      </c>
      <c r="C83" s="77">
        <v>1</v>
      </c>
      <c r="D83" s="77">
        <v>0</v>
      </c>
      <c r="E83" s="93">
        <v>5.73</v>
      </c>
      <c r="F83" s="77">
        <v>3</v>
      </c>
      <c r="G83" s="77">
        <v>0</v>
      </c>
      <c r="H83" s="93">
        <v>11</v>
      </c>
      <c r="I83" s="77">
        <v>15</v>
      </c>
      <c r="J83" s="77">
        <v>7</v>
      </c>
      <c r="K83" s="77">
        <v>7</v>
      </c>
      <c r="L83" s="77">
        <v>0</v>
      </c>
      <c r="M83" s="77">
        <v>4</v>
      </c>
      <c r="N83" s="77">
        <v>6</v>
      </c>
      <c r="O83" s="90">
        <f>N83/M83</f>
        <v>1.5</v>
      </c>
      <c r="P83" s="78">
        <f>(M83+I83)/H83</f>
        <v>1.7272727272727273</v>
      </c>
      <c r="Q83" s="79">
        <f>N83/H83*9</f>
        <v>4.9090909090909083</v>
      </c>
      <c r="R83" s="9"/>
      <c r="S83" s="10"/>
    </row>
    <row r="84" spans="1:19" x14ac:dyDescent="0.15">
      <c r="A84" s="80" t="s">
        <v>120</v>
      </c>
      <c r="B84" s="81">
        <v>2018</v>
      </c>
      <c r="C84" s="81">
        <v>0</v>
      </c>
      <c r="D84" s="81">
        <v>1</v>
      </c>
      <c r="E84" s="81">
        <v>7.27</v>
      </c>
      <c r="F84" s="81">
        <v>2</v>
      </c>
      <c r="G84" s="81">
        <v>0</v>
      </c>
      <c r="H84" s="81">
        <v>8.67</v>
      </c>
      <c r="I84" s="81">
        <v>10</v>
      </c>
      <c r="J84" s="81">
        <v>8</v>
      </c>
      <c r="K84" s="81">
        <v>7</v>
      </c>
      <c r="L84" s="81">
        <v>3</v>
      </c>
      <c r="M84" s="81">
        <v>2</v>
      </c>
      <c r="N84" s="81">
        <v>3</v>
      </c>
      <c r="O84" s="81">
        <v>1.5</v>
      </c>
      <c r="P84" s="78">
        <f>(M84+I84)/H84</f>
        <v>1.3840830449826991</v>
      </c>
      <c r="Q84" s="79">
        <f>N84/H84*9</f>
        <v>3.1141868512110729</v>
      </c>
      <c r="R84" s="9"/>
      <c r="S84" s="10"/>
    </row>
    <row r="85" spans="1:19" x14ac:dyDescent="0.15">
      <c r="A85" s="82" t="s">
        <v>168</v>
      </c>
      <c r="B85" s="19">
        <v>2017</v>
      </c>
      <c r="C85" s="19">
        <v>0</v>
      </c>
      <c r="D85" s="19">
        <v>0</v>
      </c>
      <c r="E85" s="20">
        <v>4.3902439024390247</v>
      </c>
      <c r="F85" s="19">
        <v>6</v>
      </c>
      <c r="G85" s="19">
        <v>0</v>
      </c>
      <c r="H85" s="19">
        <v>12.3</v>
      </c>
      <c r="I85" s="19">
        <v>10</v>
      </c>
      <c r="J85" s="19">
        <v>7</v>
      </c>
      <c r="K85" s="19">
        <v>6</v>
      </c>
      <c r="L85" s="19">
        <v>2</v>
      </c>
      <c r="M85" s="19">
        <v>2</v>
      </c>
      <c r="N85" s="19">
        <v>3</v>
      </c>
      <c r="O85" s="21">
        <v>1.5</v>
      </c>
      <c r="P85" s="78">
        <f>(M85+I85)/H85</f>
        <v>0.97560975609756095</v>
      </c>
      <c r="Q85" s="79">
        <f>N85/H85*9</f>
        <v>2.1951219512195124</v>
      </c>
      <c r="R85" s="9"/>
      <c r="S85" s="10"/>
    </row>
    <row r="86" spans="1:19" x14ac:dyDescent="0.15">
      <c r="A86" s="91" t="s">
        <v>118</v>
      </c>
      <c r="B86" s="92">
        <v>2019</v>
      </c>
      <c r="C86" s="92">
        <v>0</v>
      </c>
      <c r="D86" s="92">
        <v>0</v>
      </c>
      <c r="E86" s="92">
        <v>6</v>
      </c>
      <c r="F86" s="92">
        <v>3</v>
      </c>
      <c r="G86" s="92">
        <v>0</v>
      </c>
      <c r="H86" s="92">
        <v>3</v>
      </c>
      <c r="I86" s="92">
        <v>4</v>
      </c>
      <c r="J86" s="92">
        <v>4</v>
      </c>
      <c r="K86" s="92">
        <v>2</v>
      </c>
      <c r="L86" s="92">
        <v>0</v>
      </c>
      <c r="M86" s="92">
        <v>2</v>
      </c>
      <c r="N86" s="92">
        <v>3</v>
      </c>
      <c r="O86" s="92">
        <v>1.5</v>
      </c>
      <c r="P86" s="78">
        <f>(M86+I86)/H86</f>
        <v>2</v>
      </c>
      <c r="Q86" s="79">
        <f>N86/H86*9</f>
        <v>9</v>
      </c>
      <c r="R86" s="9"/>
      <c r="S86" s="10"/>
    </row>
    <row r="87" spans="1:19" ht="14" customHeight="1" x14ac:dyDescent="0.15">
      <c r="A87" s="83" t="s">
        <v>113</v>
      </c>
      <c r="B87" s="84">
        <v>2020</v>
      </c>
      <c r="C87" s="84">
        <v>0</v>
      </c>
      <c r="D87" s="84">
        <v>0</v>
      </c>
      <c r="E87" s="85">
        <v>0</v>
      </c>
      <c r="F87" s="84">
        <v>1</v>
      </c>
      <c r="G87" s="84">
        <v>0</v>
      </c>
      <c r="H87" s="84">
        <v>2</v>
      </c>
      <c r="I87" s="84">
        <v>0</v>
      </c>
      <c r="J87" s="84">
        <v>0</v>
      </c>
      <c r="K87" s="84">
        <v>0</v>
      </c>
      <c r="L87" s="84">
        <v>0</v>
      </c>
      <c r="M87" s="84">
        <v>2</v>
      </c>
      <c r="N87" s="84">
        <v>3</v>
      </c>
      <c r="O87" s="86">
        <v>1.5</v>
      </c>
      <c r="P87" s="78">
        <f>(M87+I87)/H87</f>
        <v>1</v>
      </c>
      <c r="Q87" s="79">
        <f>N87/H87*9</f>
        <v>13.5</v>
      </c>
      <c r="R87" s="9"/>
      <c r="S87" s="10"/>
    </row>
    <row r="88" spans="1:19" x14ac:dyDescent="0.15">
      <c r="A88" s="87" t="s">
        <v>31</v>
      </c>
      <c r="B88" s="88">
        <v>2010</v>
      </c>
      <c r="C88" s="89">
        <v>2</v>
      </c>
      <c r="D88" s="89">
        <v>2</v>
      </c>
      <c r="E88" s="90">
        <v>8.51</v>
      </c>
      <c r="F88" s="89">
        <v>6</v>
      </c>
      <c r="G88" s="89">
        <v>0</v>
      </c>
      <c r="H88" s="89">
        <v>24.3</v>
      </c>
      <c r="I88" s="89">
        <v>35</v>
      </c>
      <c r="J88" s="89">
        <v>27</v>
      </c>
      <c r="K88" s="89">
        <v>23</v>
      </c>
      <c r="L88" s="89">
        <v>0</v>
      </c>
      <c r="M88" s="89">
        <v>20</v>
      </c>
      <c r="N88" s="89">
        <v>17</v>
      </c>
      <c r="O88" s="90">
        <v>0.85</v>
      </c>
      <c r="P88" s="78">
        <f>(M88+I88)/H88</f>
        <v>2.263374485596708</v>
      </c>
      <c r="Q88" s="79">
        <f>N88/H88*9</f>
        <v>6.2962962962962958</v>
      </c>
      <c r="R88" s="9"/>
      <c r="S88" s="10"/>
    </row>
    <row r="89" spans="1:19" ht="12" x14ac:dyDescent="0.15">
      <c r="A89" s="95" t="s">
        <v>34</v>
      </c>
      <c r="B89" s="96">
        <v>2013</v>
      </c>
      <c r="C89" s="77">
        <v>0</v>
      </c>
      <c r="D89" s="77">
        <v>1</v>
      </c>
      <c r="E89" s="77">
        <v>3.94</v>
      </c>
      <c r="F89" s="77">
        <v>5</v>
      </c>
      <c r="G89" s="77">
        <v>1</v>
      </c>
      <c r="H89" s="77">
        <v>8.33</v>
      </c>
      <c r="I89" s="77">
        <v>6</v>
      </c>
      <c r="J89" s="77">
        <v>4</v>
      </c>
      <c r="K89" s="77">
        <v>4</v>
      </c>
      <c r="L89" s="77">
        <v>2</v>
      </c>
      <c r="M89" s="77">
        <v>7</v>
      </c>
      <c r="N89" s="77">
        <v>10</v>
      </c>
      <c r="O89" s="77">
        <v>1.43</v>
      </c>
      <c r="P89" s="78">
        <f>(M89+I89)/H89</f>
        <v>1.5606242496998799</v>
      </c>
      <c r="Q89" s="79">
        <f>N89/H89*9</f>
        <v>10.804321728691477</v>
      </c>
      <c r="R89" s="9"/>
      <c r="S89" s="10"/>
    </row>
    <row r="90" spans="1:19" x14ac:dyDescent="0.15">
      <c r="A90" s="87" t="s">
        <v>45</v>
      </c>
      <c r="B90" s="88">
        <v>2008</v>
      </c>
      <c r="C90" s="89">
        <v>4</v>
      </c>
      <c r="D90" s="89">
        <v>1</v>
      </c>
      <c r="E90" s="90">
        <v>3.07</v>
      </c>
      <c r="F90" s="89">
        <v>11</v>
      </c>
      <c r="G90" s="89">
        <v>1</v>
      </c>
      <c r="H90" s="89">
        <v>58.7</v>
      </c>
      <c r="I90" s="89">
        <v>41</v>
      </c>
      <c r="J90" s="89">
        <v>23</v>
      </c>
      <c r="K90" s="89">
        <v>20</v>
      </c>
      <c r="L90" s="89">
        <v>3</v>
      </c>
      <c r="M90" s="89">
        <v>29</v>
      </c>
      <c r="N90" s="89">
        <v>41</v>
      </c>
      <c r="O90" s="90">
        <v>1.41</v>
      </c>
      <c r="P90" s="78">
        <f>(M90+I90)/H90</f>
        <v>1.192504258943782</v>
      </c>
      <c r="Q90" s="79">
        <f>N90/H90*9</f>
        <v>6.2862010221465079</v>
      </c>
      <c r="R90" s="9"/>
      <c r="S90" s="10"/>
    </row>
    <row r="91" spans="1:19" x14ac:dyDescent="0.15">
      <c r="A91" s="87" t="s">
        <v>56</v>
      </c>
      <c r="B91" s="88">
        <v>2010</v>
      </c>
      <c r="C91" s="89">
        <v>5</v>
      </c>
      <c r="D91" s="89">
        <v>1</v>
      </c>
      <c r="E91" s="90">
        <v>3.02</v>
      </c>
      <c r="F91" s="89">
        <v>8</v>
      </c>
      <c r="G91" s="89">
        <v>0</v>
      </c>
      <c r="H91" s="89">
        <v>57</v>
      </c>
      <c r="I91" s="89">
        <v>45</v>
      </c>
      <c r="J91" s="89">
        <v>26</v>
      </c>
      <c r="K91" s="89">
        <v>19</v>
      </c>
      <c r="L91" s="89">
        <v>7</v>
      </c>
      <c r="M91" s="89">
        <v>23</v>
      </c>
      <c r="N91" s="89">
        <v>39</v>
      </c>
      <c r="O91" s="90">
        <v>1.7</v>
      </c>
      <c r="P91" s="78">
        <f>(M91+I91)/H91</f>
        <v>1.1929824561403508</v>
      </c>
      <c r="Q91" s="79">
        <f>N91/H91*9</f>
        <v>6.1578947368421053</v>
      </c>
      <c r="R91" s="9"/>
      <c r="S91" s="10"/>
    </row>
    <row r="92" spans="1:19" x14ac:dyDescent="0.15">
      <c r="A92" s="87" t="s">
        <v>59</v>
      </c>
      <c r="B92" s="88">
        <v>2011</v>
      </c>
      <c r="C92" s="98">
        <v>1</v>
      </c>
      <c r="D92" s="98">
        <v>0</v>
      </c>
      <c r="E92" s="99">
        <v>1.69</v>
      </c>
      <c r="F92" s="98">
        <v>4</v>
      </c>
      <c r="G92" s="98">
        <v>1</v>
      </c>
      <c r="H92" s="98">
        <v>16</v>
      </c>
      <c r="I92" s="98">
        <v>12</v>
      </c>
      <c r="J92" s="98">
        <v>3</v>
      </c>
      <c r="K92" s="98">
        <v>3</v>
      </c>
      <c r="L92" s="98">
        <v>4</v>
      </c>
      <c r="M92" s="98">
        <v>5</v>
      </c>
      <c r="N92" s="98">
        <v>7</v>
      </c>
      <c r="O92" s="99">
        <v>1.4</v>
      </c>
      <c r="P92" s="78">
        <f>(M92+I92)/H92</f>
        <v>1.0625</v>
      </c>
      <c r="Q92" s="79">
        <f>N92/H92*9</f>
        <v>3.9375</v>
      </c>
      <c r="R92" s="9"/>
      <c r="S92" s="10"/>
    </row>
    <row r="93" spans="1:19" x14ac:dyDescent="0.15">
      <c r="A93" s="76" t="s">
        <v>94</v>
      </c>
      <c r="B93" s="77">
        <v>2013</v>
      </c>
      <c r="C93" s="77">
        <v>0</v>
      </c>
      <c r="D93" s="77">
        <v>0</v>
      </c>
      <c r="E93" s="77">
        <v>3.86</v>
      </c>
      <c r="F93" s="77">
        <v>3</v>
      </c>
      <c r="G93" s="77">
        <v>0</v>
      </c>
      <c r="H93" s="77">
        <v>7</v>
      </c>
      <c r="I93" s="77">
        <v>5</v>
      </c>
      <c r="J93" s="77">
        <v>5</v>
      </c>
      <c r="K93" s="77">
        <v>3</v>
      </c>
      <c r="L93" s="77">
        <v>1</v>
      </c>
      <c r="M93" s="77">
        <v>5</v>
      </c>
      <c r="N93" s="77">
        <v>7</v>
      </c>
      <c r="O93" s="77">
        <v>1.4</v>
      </c>
      <c r="P93" s="78">
        <f>(M93+I93)/H93</f>
        <v>1.4285714285714286</v>
      </c>
      <c r="Q93" s="79">
        <f>N93/H93*9</f>
        <v>9</v>
      </c>
      <c r="R93" s="9"/>
      <c r="S93" s="10"/>
    </row>
    <row r="94" spans="1:19" x14ac:dyDescent="0.15">
      <c r="A94" s="87" t="s">
        <v>104</v>
      </c>
      <c r="B94" s="88">
        <v>2015</v>
      </c>
      <c r="C94" s="97">
        <v>2</v>
      </c>
      <c r="D94" s="97">
        <v>0</v>
      </c>
      <c r="E94" s="97">
        <v>4.26</v>
      </c>
      <c r="F94" s="97">
        <v>7</v>
      </c>
      <c r="G94" s="97">
        <v>0</v>
      </c>
      <c r="H94" s="97">
        <v>12.67</v>
      </c>
      <c r="I94" s="97">
        <v>19</v>
      </c>
      <c r="J94" s="97">
        <v>8</v>
      </c>
      <c r="K94" s="97">
        <v>6</v>
      </c>
      <c r="L94" s="97">
        <v>0</v>
      </c>
      <c r="M94" s="97">
        <v>8</v>
      </c>
      <c r="N94" s="97">
        <v>11</v>
      </c>
      <c r="O94" s="97">
        <v>1.38</v>
      </c>
      <c r="P94" s="78">
        <f>(M94+I94)/H94</f>
        <v>2.1310181531176005</v>
      </c>
      <c r="Q94" s="79">
        <f>N94/H94*9</f>
        <v>7.8137332280978695</v>
      </c>
      <c r="R94" s="9"/>
      <c r="S94" s="10"/>
    </row>
    <row r="95" spans="1:19" x14ac:dyDescent="0.15">
      <c r="A95" s="82" t="s">
        <v>162</v>
      </c>
      <c r="B95" s="19">
        <v>2017</v>
      </c>
      <c r="C95" s="19">
        <v>4</v>
      </c>
      <c r="D95" s="19">
        <v>4</v>
      </c>
      <c r="E95" s="20">
        <v>4.5</v>
      </c>
      <c r="F95" s="19">
        <v>12</v>
      </c>
      <c r="G95" s="19">
        <v>0</v>
      </c>
      <c r="H95" s="19">
        <v>50</v>
      </c>
      <c r="I95" s="19">
        <v>54</v>
      </c>
      <c r="J95" s="19">
        <v>33</v>
      </c>
      <c r="K95" s="19">
        <v>25</v>
      </c>
      <c r="L95" s="19">
        <v>8</v>
      </c>
      <c r="M95" s="19">
        <v>23</v>
      </c>
      <c r="N95" s="19">
        <v>34</v>
      </c>
      <c r="O95" s="21">
        <v>1.4782608695652173</v>
      </c>
      <c r="P95" s="78">
        <f>(M95+I95)/H95</f>
        <v>1.54</v>
      </c>
      <c r="Q95" s="79">
        <f>N95/H95*9</f>
        <v>6.12</v>
      </c>
      <c r="R95" s="9"/>
      <c r="S95" s="10"/>
    </row>
    <row r="96" spans="1:19" x14ac:dyDescent="0.15">
      <c r="A96" s="87" t="s">
        <v>37</v>
      </c>
      <c r="B96" s="88">
        <v>2010</v>
      </c>
      <c r="C96" s="89">
        <v>4</v>
      </c>
      <c r="D96" s="89">
        <v>1</v>
      </c>
      <c r="E96" s="90">
        <v>6.54</v>
      </c>
      <c r="F96" s="89">
        <v>13</v>
      </c>
      <c r="G96" s="89">
        <v>0</v>
      </c>
      <c r="H96" s="89">
        <v>42.7</v>
      </c>
      <c r="I96" s="89">
        <v>34</v>
      </c>
      <c r="J96" s="89">
        <v>33</v>
      </c>
      <c r="K96" s="89">
        <v>31</v>
      </c>
      <c r="L96" s="89">
        <v>4</v>
      </c>
      <c r="M96" s="89">
        <v>46</v>
      </c>
      <c r="N96" s="89">
        <v>29</v>
      </c>
      <c r="O96" s="90">
        <v>0.63</v>
      </c>
      <c r="P96" s="78">
        <f>(M96+I96)/H96</f>
        <v>1.8735362997658078</v>
      </c>
      <c r="Q96" s="79">
        <f>N96/H96*9</f>
        <v>6.1124121779859486</v>
      </c>
      <c r="R96" s="14"/>
      <c r="S96" s="15"/>
    </row>
    <row r="97" spans="1:19" x14ac:dyDescent="0.15">
      <c r="A97" s="87" t="s">
        <v>33</v>
      </c>
      <c r="B97" s="88">
        <v>2010</v>
      </c>
      <c r="C97" s="89">
        <v>0</v>
      </c>
      <c r="D97" s="89">
        <v>0</v>
      </c>
      <c r="E97" s="90">
        <v>5.79</v>
      </c>
      <c r="F97" s="89">
        <v>2</v>
      </c>
      <c r="G97" s="89">
        <v>1</v>
      </c>
      <c r="H97" s="89">
        <v>4.7</v>
      </c>
      <c r="I97" s="89">
        <v>5</v>
      </c>
      <c r="J97" s="89">
        <v>4</v>
      </c>
      <c r="K97" s="89">
        <v>3</v>
      </c>
      <c r="L97" s="89">
        <v>1</v>
      </c>
      <c r="M97" s="89">
        <v>3</v>
      </c>
      <c r="N97" s="89">
        <v>4</v>
      </c>
      <c r="O97" s="90">
        <v>1.33</v>
      </c>
      <c r="P97" s="78">
        <f>(M97+I97)/H97</f>
        <v>1.7021276595744681</v>
      </c>
      <c r="Q97" s="79">
        <f>N97/H97*9</f>
        <v>7.6595744680851068</v>
      </c>
      <c r="R97" s="14"/>
      <c r="S97" s="15"/>
    </row>
    <row r="98" spans="1:19" x14ac:dyDescent="0.15">
      <c r="A98" s="87" t="s">
        <v>56</v>
      </c>
      <c r="B98" s="88">
        <v>2013</v>
      </c>
      <c r="C98" s="77">
        <v>0</v>
      </c>
      <c r="D98" s="77">
        <v>1</v>
      </c>
      <c r="E98" s="93">
        <v>3</v>
      </c>
      <c r="F98" s="77">
        <v>1</v>
      </c>
      <c r="G98" s="77">
        <v>0</v>
      </c>
      <c r="H98" s="93">
        <v>6</v>
      </c>
      <c r="I98" s="77">
        <v>3</v>
      </c>
      <c r="J98" s="77">
        <v>3</v>
      </c>
      <c r="K98" s="77">
        <v>2</v>
      </c>
      <c r="L98" s="77">
        <v>4</v>
      </c>
      <c r="M98" s="77">
        <v>5</v>
      </c>
      <c r="N98" s="77">
        <v>2</v>
      </c>
      <c r="O98" s="94">
        <v>1.33</v>
      </c>
      <c r="P98" s="78">
        <f>(M98+I98)/H98</f>
        <v>1.3333333333333333</v>
      </c>
      <c r="Q98" s="79">
        <f>N98/H98*9</f>
        <v>3</v>
      </c>
      <c r="R98" s="14"/>
      <c r="S98" s="15"/>
    </row>
    <row r="99" spans="1:19" x14ac:dyDescent="0.15">
      <c r="A99" s="102" t="s">
        <v>81</v>
      </c>
      <c r="B99" s="22">
        <v>2015</v>
      </c>
      <c r="C99" s="97">
        <v>1</v>
      </c>
      <c r="D99" s="97">
        <v>2</v>
      </c>
      <c r="E99" s="97">
        <v>8.44</v>
      </c>
      <c r="F99" s="97">
        <v>6</v>
      </c>
      <c r="G99" s="97">
        <v>0</v>
      </c>
      <c r="H99" s="97">
        <v>10.67</v>
      </c>
      <c r="I99" s="97">
        <v>12</v>
      </c>
      <c r="J99" s="97">
        <v>15</v>
      </c>
      <c r="K99" s="97">
        <v>10</v>
      </c>
      <c r="L99" s="97">
        <v>0</v>
      </c>
      <c r="M99" s="97">
        <v>10</v>
      </c>
      <c r="N99" s="97">
        <v>13</v>
      </c>
      <c r="O99" s="97">
        <v>1.3</v>
      </c>
      <c r="P99" s="78">
        <f>(M99+I99)/H99</f>
        <v>2.061855670103093</v>
      </c>
      <c r="Q99" s="79">
        <f>N99/H99*9</f>
        <v>10.965323336457358</v>
      </c>
      <c r="R99" s="14"/>
      <c r="S99" s="15"/>
    </row>
    <row r="100" spans="1:19" x14ac:dyDescent="0.15">
      <c r="A100" s="80" t="s">
        <v>117</v>
      </c>
      <c r="B100" s="81">
        <v>2018</v>
      </c>
      <c r="C100" s="81">
        <v>0</v>
      </c>
      <c r="D100" s="81">
        <v>0</v>
      </c>
      <c r="E100" s="81">
        <v>6.14</v>
      </c>
      <c r="F100" s="81">
        <v>5</v>
      </c>
      <c r="G100" s="81">
        <v>2</v>
      </c>
      <c r="H100" s="81">
        <v>7.33</v>
      </c>
      <c r="I100" s="81">
        <v>5</v>
      </c>
      <c r="J100" s="81">
        <v>5</v>
      </c>
      <c r="K100" s="81">
        <v>5</v>
      </c>
      <c r="L100" s="81">
        <v>1</v>
      </c>
      <c r="M100" s="81">
        <v>7</v>
      </c>
      <c r="N100" s="81">
        <v>9</v>
      </c>
      <c r="O100" s="81">
        <v>1.29</v>
      </c>
      <c r="P100" s="78">
        <f>(M100+I100)/H100</f>
        <v>1.6371077762619373</v>
      </c>
      <c r="Q100" s="79">
        <f>N100/H100*9</f>
        <v>11.050477489768076</v>
      </c>
      <c r="R100" s="14"/>
      <c r="S100" s="15"/>
    </row>
    <row r="101" spans="1:19" x14ac:dyDescent="0.15">
      <c r="A101" s="87" t="s">
        <v>32</v>
      </c>
      <c r="B101" s="88">
        <v>2011</v>
      </c>
      <c r="C101" s="98">
        <v>3</v>
      </c>
      <c r="D101" s="98">
        <v>1</v>
      </c>
      <c r="E101" s="99">
        <v>5.19</v>
      </c>
      <c r="F101" s="98">
        <v>4</v>
      </c>
      <c r="G101" s="98">
        <v>0</v>
      </c>
      <c r="H101" s="98">
        <v>18</v>
      </c>
      <c r="I101" s="98">
        <v>22</v>
      </c>
      <c r="J101" s="98">
        <v>11</v>
      </c>
      <c r="K101" s="98">
        <v>11</v>
      </c>
      <c r="L101" s="98">
        <v>2</v>
      </c>
      <c r="M101" s="98">
        <v>12</v>
      </c>
      <c r="N101" s="98">
        <v>15</v>
      </c>
      <c r="O101" s="99">
        <v>1.25</v>
      </c>
      <c r="P101" s="78">
        <f>(M101+I101)/H101</f>
        <v>1.8888888888888888</v>
      </c>
      <c r="Q101" s="79">
        <f>N101/H101*9</f>
        <v>7.5</v>
      </c>
      <c r="R101" s="14"/>
      <c r="S101" s="15"/>
    </row>
    <row r="102" spans="1:19" ht="10" customHeight="1" x14ac:dyDescent="0.15">
      <c r="A102" s="82" t="s">
        <v>171</v>
      </c>
      <c r="B102" s="19">
        <v>2017</v>
      </c>
      <c r="C102" s="19">
        <v>0</v>
      </c>
      <c r="D102" s="19">
        <v>1</v>
      </c>
      <c r="E102" s="20">
        <v>7.7142857142857135</v>
      </c>
      <c r="F102" s="19">
        <v>8</v>
      </c>
      <c r="G102" s="19">
        <v>3</v>
      </c>
      <c r="H102" s="19">
        <v>7</v>
      </c>
      <c r="I102" s="19">
        <v>7</v>
      </c>
      <c r="J102" s="19">
        <v>6</v>
      </c>
      <c r="K102" s="19">
        <v>6</v>
      </c>
      <c r="L102" s="19">
        <v>5</v>
      </c>
      <c r="M102" s="19">
        <v>8</v>
      </c>
      <c r="N102" s="19">
        <v>10</v>
      </c>
      <c r="O102" s="21">
        <v>1.25</v>
      </c>
      <c r="P102" s="78">
        <f>(M102+I102)/H102</f>
        <v>2.1428571428571428</v>
      </c>
      <c r="Q102" s="79">
        <f>N102/H102*9</f>
        <v>12.857142857142858</v>
      </c>
      <c r="R102" s="9"/>
      <c r="S102" s="10"/>
    </row>
    <row r="103" spans="1:19" ht="10" customHeight="1" x14ac:dyDescent="0.15">
      <c r="A103" s="87" t="s">
        <v>59</v>
      </c>
      <c r="B103" s="88">
        <v>2009</v>
      </c>
      <c r="C103" s="89">
        <v>1</v>
      </c>
      <c r="D103" s="89">
        <v>1</v>
      </c>
      <c r="E103" s="90">
        <v>7.78</v>
      </c>
      <c r="F103" s="89">
        <v>6</v>
      </c>
      <c r="G103" s="89">
        <v>0</v>
      </c>
      <c r="H103" s="89">
        <v>8.3000000000000007</v>
      </c>
      <c r="I103" s="89">
        <v>11</v>
      </c>
      <c r="J103" s="89">
        <v>8</v>
      </c>
      <c r="K103" s="89">
        <v>7</v>
      </c>
      <c r="L103" s="89">
        <v>1</v>
      </c>
      <c r="M103" s="89">
        <v>4</v>
      </c>
      <c r="N103" s="89">
        <v>5</v>
      </c>
      <c r="O103" s="90">
        <v>1.25</v>
      </c>
      <c r="P103" s="78">
        <f>(M103+I103)/H103</f>
        <v>1.8072289156626504</v>
      </c>
      <c r="Q103" s="79">
        <f>N103/H103*9</f>
        <v>5.4216867469879517</v>
      </c>
      <c r="R103" s="9"/>
      <c r="S103" s="10"/>
    </row>
    <row r="104" spans="1:19" ht="10" customHeight="1" x14ac:dyDescent="0.15">
      <c r="A104" s="95" t="s">
        <v>96</v>
      </c>
      <c r="B104" s="96">
        <v>2014</v>
      </c>
      <c r="C104" s="89">
        <v>0</v>
      </c>
      <c r="D104" s="89">
        <v>0</v>
      </c>
      <c r="E104" s="90">
        <v>5.14</v>
      </c>
      <c r="F104" s="89">
        <v>3</v>
      </c>
      <c r="G104" s="89">
        <v>0</v>
      </c>
      <c r="H104" s="89">
        <v>7</v>
      </c>
      <c r="I104" s="89">
        <v>7</v>
      </c>
      <c r="J104" s="89">
        <v>4</v>
      </c>
      <c r="K104" s="89">
        <v>4</v>
      </c>
      <c r="L104" s="89">
        <v>1</v>
      </c>
      <c r="M104" s="89">
        <v>4</v>
      </c>
      <c r="N104" s="89">
        <v>5</v>
      </c>
      <c r="O104" s="90">
        <f>N104/M104</f>
        <v>1.25</v>
      </c>
      <c r="P104" s="78">
        <f>(M104+I104)/H104</f>
        <v>1.5714285714285714</v>
      </c>
      <c r="Q104" s="79">
        <f>N104/H104*9</f>
        <v>6.4285714285714288</v>
      </c>
      <c r="R104" s="9"/>
      <c r="S104" s="10"/>
    </row>
    <row r="105" spans="1:19" ht="10" customHeight="1" x14ac:dyDescent="0.15">
      <c r="A105" s="87" t="s">
        <v>33</v>
      </c>
      <c r="B105" s="88">
        <v>2011</v>
      </c>
      <c r="C105" s="98">
        <v>1</v>
      </c>
      <c r="D105" s="98">
        <v>0</v>
      </c>
      <c r="E105" s="99">
        <v>4.5</v>
      </c>
      <c r="F105" s="98">
        <v>1</v>
      </c>
      <c r="G105" s="98">
        <v>0</v>
      </c>
      <c r="H105" s="98">
        <v>4</v>
      </c>
      <c r="I105" s="98">
        <v>5</v>
      </c>
      <c r="J105" s="98">
        <v>2</v>
      </c>
      <c r="K105" s="98">
        <v>2</v>
      </c>
      <c r="L105" s="98">
        <v>0</v>
      </c>
      <c r="M105" s="98">
        <v>4</v>
      </c>
      <c r="N105" s="98">
        <v>5</v>
      </c>
      <c r="O105" s="99">
        <v>1.25</v>
      </c>
      <c r="P105" s="78">
        <f>(M105+I105)/H105</f>
        <v>2.25</v>
      </c>
      <c r="Q105" s="79">
        <f>N105/H105*9</f>
        <v>11.25</v>
      </c>
      <c r="R105" s="9"/>
      <c r="S105" s="10"/>
    </row>
    <row r="106" spans="1:19" x14ac:dyDescent="0.15">
      <c r="A106" s="87" t="s">
        <v>45</v>
      </c>
      <c r="B106" s="88">
        <v>2011</v>
      </c>
      <c r="C106" s="98">
        <v>2</v>
      </c>
      <c r="D106" s="98">
        <v>1</v>
      </c>
      <c r="E106" s="99">
        <v>3.43</v>
      </c>
      <c r="F106" s="98">
        <v>4</v>
      </c>
      <c r="G106" s="98">
        <v>1</v>
      </c>
      <c r="H106" s="98">
        <v>21</v>
      </c>
      <c r="I106" s="98">
        <v>17</v>
      </c>
      <c r="J106" s="98">
        <v>10</v>
      </c>
      <c r="K106" s="98">
        <v>8</v>
      </c>
      <c r="L106" s="98">
        <v>0</v>
      </c>
      <c r="M106" s="98">
        <v>6</v>
      </c>
      <c r="N106" s="98">
        <v>14</v>
      </c>
      <c r="O106" s="99">
        <v>2.33</v>
      </c>
      <c r="P106" s="78">
        <f>(M106+I106)/H106</f>
        <v>1.0952380952380953</v>
      </c>
      <c r="Q106" s="79">
        <f>N106/H106*9</f>
        <v>6</v>
      </c>
      <c r="R106" s="9"/>
      <c r="S106" s="10"/>
    </row>
    <row r="107" spans="1:19" ht="10" customHeight="1" x14ac:dyDescent="0.15">
      <c r="A107" s="87" t="s">
        <v>56</v>
      </c>
      <c r="B107" s="88">
        <v>2008</v>
      </c>
      <c r="C107" s="89">
        <v>7</v>
      </c>
      <c r="D107" s="89">
        <v>5</v>
      </c>
      <c r="E107" s="90">
        <v>3.42</v>
      </c>
      <c r="F107" s="89">
        <v>17</v>
      </c>
      <c r="G107" s="89">
        <v>1</v>
      </c>
      <c r="H107" s="89">
        <v>92</v>
      </c>
      <c r="I107" s="89">
        <v>73</v>
      </c>
      <c r="J107" s="89">
        <v>46</v>
      </c>
      <c r="K107" s="89">
        <v>35</v>
      </c>
      <c r="L107" s="89">
        <v>5</v>
      </c>
      <c r="M107" s="89">
        <v>36</v>
      </c>
      <c r="N107" s="89">
        <v>61</v>
      </c>
      <c r="O107" s="90">
        <v>1.69</v>
      </c>
      <c r="P107" s="78">
        <f>(M107+I107)/H107</f>
        <v>1.1847826086956521</v>
      </c>
      <c r="Q107" s="79">
        <f>N107/H107*9</f>
        <v>5.9673913043478253</v>
      </c>
      <c r="R107" s="9"/>
      <c r="S107" s="10"/>
    </row>
    <row r="108" spans="1:19" ht="10" customHeight="1" x14ac:dyDescent="0.15">
      <c r="A108" s="87" t="s">
        <v>97</v>
      </c>
      <c r="B108" s="88">
        <v>2013</v>
      </c>
      <c r="C108" s="77">
        <v>0</v>
      </c>
      <c r="D108" s="77">
        <v>0</v>
      </c>
      <c r="E108" s="77">
        <v>4</v>
      </c>
      <c r="F108" s="77">
        <v>2</v>
      </c>
      <c r="G108" s="77">
        <v>0</v>
      </c>
      <c r="H108" s="77">
        <v>4</v>
      </c>
      <c r="I108" s="77">
        <v>5</v>
      </c>
      <c r="J108" s="77">
        <v>2</v>
      </c>
      <c r="K108" s="77">
        <v>2</v>
      </c>
      <c r="L108" s="77">
        <v>0</v>
      </c>
      <c r="M108" s="77">
        <v>5</v>
      </c>
      <c r="N108" s="77">
        <v>6</v>
      </c>
      <c r="O108" s="77">
        <v>1.2</v>
      </c>
      <c r="P108" s="78">
        <f>(M108+I108)/H108</f>
        <v>2.5</v>
      </c>
      <c r="Q108" s="79">
        <f>N108/H108*9</f>
        <v>13.5</v>
      </c>
      <c r="R108" s="9"/>
      <c r="S108" s="10"/>
    </row>
    <row r="109" spans="1:19" ht="10" customHeight="1" x14ac:dyDescent="0.15">
      <c r="A109" s="87" t="s">
        <v>37</v>
      </c>
      <c r="B109" s="88">
        <v>2009</v>
      </c>
      <c r="C109" s="89">
        <v>1</v>
      </c>
      <c r="D109" s="89">
        <v>2</v>
      </c>
      <c r="E109" s="90">
        <v>5.9</v>
      </c>
      <c r="F109" s="89">
        <v>7</v>
      </c>
      <c r="G109" s="89">
        <v>0</v>
      </c>
      <c r="H109" s="89">
        <v>25.3</v>
      </c>
      <c r="I109" s="89">
        <v>26</v>
      </c>
      <c r="J109" s="89">
        <v>17</v>
      </c>
      <c r="K109" s="89">
        <v>16</v>
      </c>
      <c r="L109" s="89">
        <v>1</v>
      </c>
      <c r="M109" s="89">
        <v>14</v>
      </c>
      <c r="N109" s="89">
        <v>16</v>
      </c>
      <c r="O109" s="90">
        <v>1.1399999999999999</v>
      </c>
      <c r="P109" s="78">
        <f>(M109+I109)/H109</f>
        <v>1.5810276679841897</v>
      </c>
      <c r="Q109" s="79">
        <f>N109/H109*9</f>
        <v>5.691699604743083</v>
      </c>
      <c r="R109" s="9"/>
      <c r="S109" s="10"/>
    </row>
    <row r="110" spans="1:19" ht="10" customHeight="1" x14ac:dyDescent="0.15">
      <c r="A110" s="87" t="s">
        <v>45</v>
      </c>
      <c r="B110" s="88">
        <v>2014</v>
      </c>
      <c r="C110" s="77">
        <v>3</v>
      </c>
      <c r="D110" s="77">
        <v>0</v>
      </c>
      <c r="E110" s="93">
        <v>2.65</v>
      </c>
      <c r="F110" s="77">
        <v>7</v>
      </c>
      <c r="G110" s="77">
        <v>0</v>
      </c>
      <c r="H110" s="93">
        <v>28.67</v>
      </c>
      <c r="I110" s="77">
        <v>24</v>
      </c>
      <c r="J110" s="77">
        <v>13</v>
      </c>
      <c r="K110" s="77">
        <v>9</v>
      </c>
      <c r="L110" s="77">
        <v>3</v>
      </c>
      <c r="M110" s="77">
        <v>19</v>
      </c>
      <c r="N110" s="77">
        <v>18</v>
      </c>
      <c r="O110" s="103">
        <f>N110/M110</f>
        <v>0.94736842105263153</v>
      </c>
      <c r="P110" s="78">
        <f>(M110+I110)/H110</f>
        <v>1.4998256016742237</v>
      </c>
      <c r="Q110" s="79">
        <f>N110/H110*9</f>
        <v>5.6505057551447502</v>
      </c>
      <c r="R110" s="9"/>
      <c r="S110" s="10"/>
    </row>
    <row r="111" spans="1:19" ht="10" customHeight="1" x14ac:dyDescent="0.15">
      <c r="A111" s="87" t="s">
        <v>37</v>
      </c>
      <c r="B111" s="88">
        <v>2008</v>
      </c>
      <c r="C111" s="89">
        <v>3</v>
      </c>
      <c r="D111" s="89">
        <v>2</v>
      </c>
      <c r="E111" s="90">
        <v>5.68</v>
      </c>
      <c r="F111" s="89">
        <v>6</v>
      </c>
      <c r="G111" s="89">
        <v>0</v>
      </c>
      <c r="H111" s="89">
        <v>19</v>
      </c>
      <c r="I111" s="89">
        <v>12</v>
      </c>
      <c r="J111" s="89">
        <v>17</v>
      </c>
      <c r="K111" s="89">
        <v>12</v>
      </c>
      <c r="L111" s="89">
        <v>2</v>
      </c>
      <c r="M111" s="89">
        <v>13</v>
      </c>
      <c r="N111" s="89">
        <v>15</v>
      </c>
      <c r="O111" s="90">
        <v>1.1499999999999999</v>
      </c>
      <c r="P111" s="78">
        <f>(M111+I111)/H111</f>
        <v>1.3157894736842106</v>
      </c>
      <c r="Q111" s="79">
        <f>N111/H111*9</f>
        <v>7.1052631578947372</v>
      </c>
      <c r="R111" s="9"/>
      <c r="S111" s="10"/>
    </row>
    <row r="112" spans="1:19" ht="10" customHeight="1" x14ac:dyDescent="0.15">
      <c r="A112" s="87" t="s">
        <v>32</v>
      </c>
      <c r="B112" s="88">
        <v>2008</v>
      </c>
      <c r="C112" s="89">
        <v>1</v>
      </c>
      <c r="D112" s="89">
        <v>4</v>
      </c>
      <c r="E112" s="90">
        <v>3.23</v>
      </c>
      <c r="F112" s="89">
        <v>13</v>
      </c>
      <c r="G112" s="89">
        <v>1</v>
      </c>
      <c r="H112" s="89">
        <v>39</v>
      </c>
      <c r="I112" s="89">
        <v>34</v>
      </c>
      <c r="J112" s="89">
        <v>19</v>
      </c>
      <c r="K112" s="89">
        <v>14</v>
      </c>
      <c r="L112" s="89">
        <v>4</v>
      </c>
      <c r="M112" s="89">
        <v>12</v>
      </c>
      <c r="N112" s="89">
        <v>24</v>
      </c>
      <c r="O112" s="90">
        <v>2</v>
      </c>
      <c r="P112" s="78">
        <f>(M112+I112)/H112</f>
        <v>1.1794871794871795</v>
      </c>
      <c r="Q112" s="79">
        <f>N112/H112*9</f>
        <v>5.5384615384615383</v>
      </c>
      <c r="R112" s="9"/>
      <c r="S112" s="10"/>
    </row>
    <row r="113" spans="1:19" x14ac:dyDescent="0.15">
      <c r="A113" s="87" t="s">
        <v>45</v>
      </c>
      <c r="B113" s="88">
        <v>2009</v>
      </c>
      <c r="C113" s="89">
        <v>1</v>
      </c>
      <c r="D113" s="89">
        <v>0</v>
      </c>
      <c r="E113" s="90">
        <v>4.46</v>
      </c>
      <c r="F113" s="89">
        <v>4</v>
      </c>
      <c r="G113" s="89">
        <v>1</v>
      </c>
      <c r="H113" s="89">
        <v>10.3</v>
      </c>
      <c r="I113" s="89">
        <v>15</v>
      </c>
      <c r="J113" s="89">
        <v>5</v>
      </c>
      <c r="K113" s="89">
        <v>5</v>
      </c>
      <c r="L113" s="89">
        <v>0</v>
      </c>
      <c r="M113" s="89">
        <v>7</v>
      </c>
      <c r="N113" s="89">
        <v>8</v>
      </c>
      <c r="O113" s="90">
        <v>1.1399999999999999</v>
      </c>
      <c r="P113" s="78">
        <f>(M113+I113)/H113</f>
        <v>2.1359223300970873</v>
      </c>
      <c r="Q113" s="79">
        <f>N113/H113*9</f>
        <v>6.9902912621359219</v>
      </c>
      <c r="R113" s="9"/>
      <c r="S113" s="10"/>
    </row>
    <row r="114" spans="1:19" ht="10" customHeight="1" x14ac:dyDescent="0.15">
      <c r="A114" s="87" t="s">
        <v>53</v>
      </c>
      <c r="B114" s="88">
        <v>2008</v>
      </c>
      <c r="C114" s="89">
        <v>2</v>
      </c>
      <c r="D114" s="89">
        <v>2</v>
      </c>
      <c r="E114" s="90">
        <v>2.54</v>
      </c>
      <c r="F114" s="89">
        <v>9</v>
      </c>
      <c r="G114" s="89">
        <v>1</v>
      </c>
      <c r="H114" s="89">
        <v>39.299999999999997</v>
      </c>
      <c r="I114" s="89">
        <v>25</v>
      </c>
      <c r="J114" s="89">
        <v>13</v>
      </c>
      <c r="K114" s="89">
        <v>11</v>
      </c>
      <c r="L114" s="89">
        <v>2</v>
      </c>
      <c r="M114" s="89">
        <v>10</v>
      </c>
      <c r="N114" s="89">
        <v>24</v>
      </c>
      <c r="O114" s="90">
        <v>2.4</v>
      </c>
      <c r="P114" s="78">
        <f>(M114+I114)/H114</f>
        <v>0.89058524173027998</v>
      </c>
      <c r="Q114" s="79">
        <f>N114/H114*9</f>
        <v>5.4961832061068705</v>
      </c>
      <c r="R114" s="9"/>
      <c r="S114" s="10"/>
    </row>
    <row r="115" spans="1:19" ht="10" customHeight="1" x14ac:dyDescent="0.15">
      <c r="A115" s="102" t="s">
        <v>81</v>
      </c>
      <c r="B115" s="22">
        <v>2012</v>
      </c>
      <c r="C115" s="77">
        <v>1</v>
      </c>
      <c r="D115" s="77">
        <v>2</v>
      </c>
      <c r="E115" s="93">
        <v>3.73</v>
      </c>
      <c r="F115" s="77">
        <v>9</v>
      </c>
      <c r="G115" s="77">
        <v>0</v>
      </c>
      <c r="H115" s="93">
        <v>31.33</v>
      </c>
      <c r="I115" s="77">
        <v>25</v>
      </c>
      <c r="J115" s="77">
        <v>13</v>
      </c>
      <c r="K115" s="77">
        <v>13</v>
      </c>
      <c r="L115" s="77">
        <v>3</v>
      </c>
      <c r="M115" s="77">
        <v>10</v>
      </c>
      <c r="N115" s="77">
        <v>19</v>
      </c>
      <c r="O115" s="94">
        <v>1.9</v>
      </c>
      <c r="P115" s="78">
        <f>(M115+I115)/H115</f>
        <v>1.1171401212894989</v>
      </c>
      <c r="Q115" s="79">
        <f>N115/H115*9</f>
        <v>5.4580274497286947</v>
      </c>
      <c r="R115" s="9"/>
      <c r="S115" s="10"/>
    </row>
    <row r="116" spans="1:19" ht="12" x14ac:dyDescent="0.15">
      <c r="A116" s="95" t="s">
        <v>109</v>
      </c>
      <c r="B116" s="96">
        <v>2014</v>
      </c>
      <c r="C116" s="89">
        <v>0</v>
      </c>
      <c r="D116" s="89">
        <v>0</v>
      </c>
      <c r="E116" s="90">
        <v>9</v>
      </c>
      <c r="F116" s="89">
        <v>3</v>
      </c>
      <c r="G116" s="89">
        <v>0</v>
      </c>
      <c r="H116" s="89">
        <v>5</v>
      </c>
      <c r="I116" s="89">
        <v>6</v>
      </c>
      <c r="J116" s="89">
        <v>5</v>
      </c>
      <c r="K116" s="89">
        <v>5</v>
      </c>
      <c r="L116" s="89">
        <v>0</v>
      </c>
      <c r="M116" s="89">
        <v>7</v>
      </c>
      <c r="N116" s="89">
        <v>7</v>
      </c>
      <c r="O116" s="90">
        <f>N116/M116</f>
        <v>1</v>
      </c>
      <c r="P116" s="78">
        <f>(M116+I116)/H116</f>
        <v>2.6</v>
      </c>
      <c r="Q116" s="79">
        <f>N116/H116*9</f>
        <v>12.6</v>
      </c>
      <c r="R116" s="9"/>
      <c r="S116" s="10"/>
    </row>
    <row r="117" spans="1:19" ht="10" customHeight="1" x14ac:dyDescent="0.15">
      <c r="A117" s="80" t="s">
        <v>114</v>
      </c>
      <c r="B117" s="81">
        <v>2016</v>
      </c>
      <c r="C117" s="81">
        <v>0</v>
      </c>
      <c r="D117" s="81">
        <v>0</v>
      </c>
      <c r="E117" s="81">
        <v>3</v>
      </c>
      <c r="F117" s="81">
        <v>2</v>
      </c>
      <c r="G117" s="81">
        <v>0</v>
      </c>
      <c r="H117" s="81">
        <v>6</v>
      </c>
      <c r="I117" s="81">
        <v>8</v>
      </c>
      <c r="J117" s="81">
        <v>4</v>
      </c>
      <c r="K117" s="81">
        <v>2</v>
      </c>
      <c r="L117" s="81">
        <v>0</v>
      </c>
      <c r="M117" s="81">
        <v>3</v>
      </c>
      <c r="N117" s="81">
        <v>3</v>
      </c>
      <c r="O117" s="81">
        <v>1</v>
      </c>
      <c r="P117" s="78">
        <f>(M117+I117)/H117</f>
        <v>1.8333333333333333</v>
      </c>
      <c r="Q117" s="79">
        <f>N117/H117*9</f>
        <v>4.5</v>
      </c>
      <c r="R117" s="9"/>
      <c r="S117" s="10"/>
    </row>
    <row r="118" spans="1:19" ht="12" x14ac:dyDescent="0.15">
      <c r="A118" s="95" t="s">
        <v>34</v>
      </c>
      <c r="B118" s="96">
        <v>2012</v>
      </c>
      <c r="C118" s="77">
        <v>0</v>
      </c>
      <c r="D118" s="77">
        <v>0</v>
      </c>
      <c r="E118" s="93">
        <v>6.75</v>
      </c>
      <c r="F118" s="77">
        <v>2</v>
      </c>
      <c r="G118" s="77">
        <v>1</v>
      </c>
      <c r="H118" s="93">
        <v>2.67</v>
      </c>
      <c r="I118" s="77">
        <v>3</v>
      </c>
      <c r="J118" s="77">
        <v>2</v>
      </c>
      <c r="K118" s="77">
        <v>2</v>
      </c>
      <c r="L118" s="77">
        <v>0</v>
      </c>
      <c r="M118" s="77">
        <v>2</v>
      </c>
      <c r="N118" s="77">
        <v>2</v>
      </c>
      <c r="O118" s="94">
        <v>1</v>
      </c>
      <c r="P118" s="78">
        <f>(M118+I118)/H118</f>
        <v>1.8726591760299627</v>
      </c>
      <c r="Q118" s="79">
        <f>N118/H118*9</f>
        <v>6.7415730337078656</v>
      </c>
      <c r="R118" s="9"/>
      <c r="S118" s="10"/>
    </row>
    <row r="119" spans="1:19" ht="10" customHeight="1" x14ac:dyDescent="0.15">
      <c r="A119" s="83" t="s">
        <v>150</v>
      </c>
      <c r="B119" s="84">
        <v>2020</v>
      </c>
      <c r="C119" s="84">
        <v>1</v>
      </c>
      <c r="D119" s="84">
        <v>0</v>
      </c>
      <c r="E119" s="85">
        <v>0</v>
      </c>
      <c r="F119" s="84">
        <v>2</v>
      </c>
      <c r="G119" s="84">
        <v>1</v>
      </c>
      <c r="H119" s="84">
        <v>3.1</v>
      </c>
      <c r="I119" s="84">
        <v>1</v>
      </c>
      <c r="J119" s="84">
        <v>0</v>
      </c>
      <c r="K119" s="84">
        <v>0</v>
      </c>
      <c r="L119" s="84">
        <v>1</v>
      </c>
      <c r="M119" s="84">
        <v>1</v>
      </c>
      <c r="N119" s="84">
        <v>1</v>
      </c>
      <c r="O119" s="86">
        <v>1</v>
      </c>
      <c r="P119" s="78">
        <f>(M119+I119)/H119</f>
        <v>0.64516129032258063</v>
      </c>
      <c r="Q119" s="79">
        <f>N119/H119*9</f>
        <v>2.903225806451613</v>
      </c>
      <c r="R119" s="9"/>
      <c r="S119" s="10"/>
    </row>
    <row r="120" spans="1:19" ht="10" customHeight="1" x14ac:dyDescent="0.15">
      <c r="A120" s="87" t="s">
        <v>32</v>
      </c>
      <c r="B120" s="88">
        <v>2010</v>
      </c>
      <c r="C120" s="89">
        <v>0</v>
      </c>
      <c r="D120" s="89">
        <v>0</v>
      </c>
      <c r="E120" s="90">
        <v>21.6</v>
      </c>
      <c r="F120" s="89">
        <v>2</v>
      </c>
      <c r="G120" s="89">
        <v>0</v>
      </c>
      <c r="H120" s="89">
        <v>1.7</v>
      </c>
      <c r="I120" s="89">
        <v>3</v>
      </c>
      <c r="J120" s="89">
        <v>4</v>
      </c>
      <c r="K120" s="89">
        <v>4</v>
      </c>
      <c r="L120" s="89">
        <v>0</v>
      </c>
      <c r="M120" s="89">
        <v>1</v>
      </c>
      <c r="N120" s="89">
        <v>1</v>
      </c>
      <c r="O120" s="90">
        <v>1</v>
      </c>
      <c r="P120" s="78">
        <f>(M120+I120)/H120</f>
        <v>2.3529411764705883</v>
      </c>
      <c r="Q120" s="79">
        <f>N120/H120*9</f>
        <v>5.2941176470588234</v>
      </c>
      <c r="R120" s="9"/>
      <c r="S120" s="10"/>
    </row>
    <row r="121" spans="1:19" ht="10" customHeight="1" x14ac:dyDescent="0.15">
      <c r="A121" s="87" t="s">
        <v>37</v>
      </c>
      <c r="B121" s="88">
        <v>2011</v>
      </c>
      <c r="C121" s="98">
        <v>0</v>
      </c>
      <c r="D121" s="98">
        <v>0</v>
      </c>
      <c r="E121" s="99">
        <v>0</v>
      </c>
      <c r="F121" s="98">
        <v>1</v>
      </c>
      <c r="G121" s="98">
        <v>0</v>
      </c>
      <c r="H121" s="98">
        <v>1.33</v>
      </c>
      <c r="I121" s="98">
        <v>0</v>
      </c>
      <c r="J121" s="98">
        <v>0</v>
      </c>
      <c r="K121" s="98">
        <v>0</v>
      </c>
      <c r="L121" s="98">
        <v>0</v>
      </c>
      <c r="M121" s="98">
        <v>1</v>
      </c>
      <c r="N121" s="98">
        <v>1</v>
      </c>
      <c r="O121" s="99">
        <v>1</v>
      </c>
      <c r="P121" s="78">
        <f>(M121+I121)/H121</f>
        <v>0.75187969924812026</v>
      </c>
      <c r="Q121" s="79">
        <f>N121/H121*9</f>
        <v>6.7669172932330826</v>
      </c>
      <c r="R121" s="9"/>
      <c r="S121" s="10"/>
    </row>
    <row r="122" spans="1:19" x14ac:dyDescent="0.15">
      <c r="A122" s="87" t="s">
        <v>50</v>
      </c>
      <c r="B122" s="88">
        <v>2015</v>
      </c>
      <c r="C122" s="97">
        <v>0</v>
      </c>
      <c r="D122" s="97">
        <v>0</v>
      </c>
      <c r="E122" s="97">
        <v>0</v>
      </c>
      <c r="F122" s="97">
        <v>1</v>
      </c>
      <c r="G122" s="97">
        <v>0</v>
      </c>
      <c r="H122" s="97">
        <v>1</v>
      </c>
      <c r="I122" s="97">
        <v>2</v>
      </c>
      <c r="J122" s="97">
        <v>0</v>
      </c>
      <c r="K122" s="97">
        <v>0</v>
      </c>
      <c r="L122" s="97">
        <v>0</v>
      </c>
      <c r="M122" s="97">
        <v>1</v>
      </c>
      <c r="N122" s="97">
        <v>1</v>
      </c>
      <c r="O122" s="97">
        <v>1</v>
      </c>
      <c r="P122" s="78">
        <f>(M122+I122)/H122</f>
        <v>3</v>
      </c>
      <c r="Q122" s="79">
        <f>N122/H122*9</f>
        <v>9</v>
      </c>
      <c r="R122" s="9"/>
      <c r="S122" s="10"/>
    </row>
    <row r="123" spans="1:19" ht="10" customHeight="1" x14ac:dyDescent="0.15">
      <c r="A123" s="91" t="s">
        <v>114</v>
      </c>
      <c r="B123" s="92">
        <v>2019</v>
      </c>
      <c r="C123" s="92">
        <v>4</v>
      </c>
      <c r="D123" s="92">
        <v>3</v>
      </c>
      <c r="E123" s="92">
        <v>3.1349999999999998</v>
      </c>
      <c r="F123" s="92">
        <v>11</v>
      </c>
      <c r="G123" s="92">
        <v>0</v>
      </c>
      <c r="H123" s="92">
        <v>51.2</v>
      </c>
      <c r="I123" s="92">
        <v>57</v>
      </c>
      <c r="J123" s="92">
        <v>24</v>
      </c>
      <c r="K123" s="92">
        <v>18</v>
      </c>
      <c r="L123" s="92">
        <v>5</v>
      </c>
      <c r="M123" s="92">
        <v>12</v>
      </c>
      <c r="N123" s="92">
        <v>31</v>
      </c>
      <c r="O123" s="92">
        <v>2.5830000000000002</v>
      </c>
      <c r="P123" s="78">
        <f>(M123+I123)/H123</f>
        <v>1.34765625</v>
      </c>
      <c r="Q123" s="79">
        <f>N123/H123*9</f>
        <v>5.44921875</v>
      </c>
      <c r="R123" s="9"/>
      <c r="S123" s="10"/>
    </row>
    <row r="124" spans="1:19" ht="10" customHeight="1" x14ac:dyDescent="0.15">
      <c r="A124" s="87" t="s">
        <v>45</v>
      </c>
      <c r="B124" s="88">
        <v>2015</v>
      </c>
      <c r="C124" s="97">
        <v>1</v>
      </c>
      <c r="D124" s="97">
        <v>2</v>
      </c>
      <c r="E124" s="97">
        <v>6.28</v>
      </c>
      <c r="F124" s="97">
        <v>8</v>
      </c>
      <c r="G124" s="97">
        <v>0</v>
      </c>
      <c r="H124" s="97">
        <v>38.67</v>
      </c>
      <c r="I124" s="97">
        <v>53</v>
      </c>
      <c r="J124" s="97">
        <v>31</v>
      </c>
      <c r="K124" s="97">
        <v>27</v>
      </c>
      <c r="L124" s="97">
        <v>2</v>
      </c>
      <c r="M124" s="97">
        <v>17</v>
      </c>
      <c r="N124" s="97">
        <v>21</v>
      </c>
      <c r="O124" s="97">
        <v>1.24</v>
      </c>
      <c r="P124" s="78">
        <f>(M124+I124)/H124</f>
        <v>1.8101887768295837</v>
      </c>
      <c r="Q124" s="79">
        <f>N124/H124*9</f>
        <v>4.8875096974398762</v>
      </c>
      <c r="R124" s="9"/>
      <c r="S124" s="10"/>
    </row>
    <row r="125" spans="1:19" x14ac:dyDescent="0.15">
      <c r="A125" s="87" t="s">
        <v>78</v>
      </c>
      <c r="B125" s="88">
        <v>2015</v>
      </c>
      <c r="C125" s="97">
        <v>1</v>
      </c>
      <c r="D125" s="97">
        <v>1</v>
      </c>
      <c r="E125" s="97">
        <v>6.64</v>
      </c>
      <c r="F125" s="97">
        <v>3</v>
      </c>
      <c r="G125" s="97">
        <v>0</v>
      </c>
      <c r="H125" s="97">
        <v>20.329999999999998</v>
      </c>
      <c r="I125" s="97">
        <v>24</v>
      </c>
      <c r="J125" s="97">
        <v>17</v>
      </c>
      <c r="K125" s="97">
        <v>15</v>
      </c>
      <c r="L125" s="97">
        <v>2</v>
      </c>
      <c r="M125" s="97">
        <v>6</v>
      </c>
      <c r="N125" s="97">
        <v>10</v>
      </c>
      <c r="O125" s="97">
        <v>1.67</v>
      </c>
      <c r="P125" s="78">
        <f>(M125+I125)/H125</f>
        <v>1.4756517461878997</v>
      </c>
      <c r="Q125" s="79">
        <f>N125/H125*9</f>
        <v>4.426955238563699</v>
      </c>
      <c r="R125" s="9"/>
      <c r="S125" s="10"/>
    </row>
    <row r="126" spans="1:19" ht="10" customHeight="1" x14ac:dyDescent="0.15">
      <c r="A126" s="83" t="s">
        <v>152</v>
      </c>
      <c r="B126" s="84">
        <v>2020</v>
      </c>
      <c r="C126" s="84">
        <v>0</v>
      </c>
      <c r="D126" s="84">
        <v>1</v>
      </c>
      <c r="E126" s="85">
        <v>8.6790000000000003</v>
      </c>
      <c r="F126" s="84">
        <v>4</v>
      </c>
      <c r="G126" s="84">
        <v>0</v>
      </c>
      <c r="H126" s="84">
        <v>9.1</v>
      </c>
      <c r="I126" s="84">
        <v>7</v>
      </c>
      <c r="J126" s="84">
        <v>9</v>
      </c>
      <c r="K126" s="84">
        <v>9</v>
      </c>
      <c r="L126" s="84">
        <v>6</v>
      </c>
      <c r="M126" s="84">
        <v>11</v>
      </c>
      <c r="N126" s="84">
        <v>10</v>
      </c>
      <c r="O126" s="86">
        <v>0.90909090909090906</v>
      </c>
      <c r="P126" s="78">
        <f>(M126+I126)/H126</f>
        <v>1.9780219780219781</v>
      </c>
      <c r="Q126" s="79">
        <f>N126/H126*9</f>
        <v>9.8901098901098905</v>
      </c>
      <c r="R126" s="9"/>
      <c r="S126" s="10"/>
    </row>
    <row r="127" spans="1:19" x14ac:dyDescent="0.15">
      <c r="A127" s="87" t="s">
        <v>32</v>
      </c>
      <c r="B127" s="88">
        <v>2013</v>
      </c>
      <c r="C127" s="77">
        <v>2</v>
      </c>
      <c r="D127" s="77">
        <v>0</v>
      </c>
      <c r="E127" s="77">
        <v>3.9</v>
      </c>
      <c r="F127" s="77">
        <v>11</v>
      </c>
      <c r="G127" s="77">
        <v>2</v>
      </c>
      <c r="H127" s="77">
        <v>31</v>
      </c>
      <c r="I127" s="77">
        <v>36</v>
      </c>
      <c r="J127" s="77">
        <v>14</v>
      </c>
      <c r="K127" s="77">
        <v>14</v>
      </c>
      <c r="L127" s="77">
        <v>1</v>
      </c>
      <c r="M127" s="77">
        <v>11</v>
      </c>
      <c r="N127" s="77">
        <v>15</v>
      </c>
      <c r="O127" s="77">
        <v>1.36</v>
      </c>
      <c r="P127" s="78">
        <f>(M127+I127)/H127</f>
        <v>1.5161290322580645</v>
      </c>
      <c r="Q127" s="79">
        <f>N127/H127*9</f>
        <v>4.3548387096774199</v>
      </c>
      <c r="R127" s="9"/>
      <c r="S127" s="10"/>
    </row>
    <row r="128" spans="1:19" ht="10" customHeight="1" x14ac:dyDescent="0.15">
      <c r="A128" s="80" t="s">
        <v>110</v>
      </c>
      <c r="B128" s="81">
        <v>2018</v>
      </c>
      <c r="C128" s="81">
        <v>1</v>
      </c>
      <c r="D128" s="81">
        <v>1</v>
      </c>
      <c r="E128" s="81">
        <v>10.63</v>
      </c>
      <c r="F128" s="81">
        <v>9</v>
      </c>
      <c r="G128" s="81">
        <v>0</v>
      </c>
      <c r="H128" s="81">
        <v>19</v>
      </c>
      <c r="I128" s="81">
        <v>28</v>
      </c>
      <c r="J128" s="81">
        <v>27</v>
      </c>
      <c r="K128" s="81">
        <v>23</v>
      </c>
      <c r="L128" s="81">
        <v>6</v>
      </c>
      <c r="M128" s="81">
        <v>16</v>
      </c>
      <c r="N128" s="81">
        <v>14</v>
      </c>
      <c r="O128" s="81">
        <v>0.88</v>
      </c>
      <c r="P128" s="78">
        <f>(M128+I128)/H128</f>
        <v>2.3157894736842106</v>
      </c>
      <c r="Q128" s="79">
        <f>N128/H128*9</f>
        <v>6.6315789473684204</v>
      </c>
      <c r="R128" s="9"/>
      <c r="S128" s="10"/>
    </row>
    <row r="129" spans="1:19" ht="10" customHeight="1" x14ac:dyDescent="0.15">
      <c r="A129" s="87" t="s">
        <v>21</v>
      </c>
      <c r="B129" s="88">
        <v>2009</v>
      </c>
      <c r="C129" s="89">
        <v>2</v>
      </c>
      <c r="D129" s="89">
        <v>0</v>
      </c>
      <c r="E129" s="90">
        <v>1.37</v>
      </c>
      <c r="F129" s="89">
        <v>4</v>
      </c>
      <c r="G129" s="89">
        <v>0</v>
      </c>
      <c r="H129" s="89">
        <v>13.3</v>
      </c>
      <c r="I129" s="89">
        <v>6</v>
      </c>
      <c r="J129" s="89">
        <v>3</v>
      </c>
      <c r="K129" s="89">
        <v>2</v>
      </c>
      <c r="L129" s="89">
        <v>0</v>
      </c>
      <c r="M129" s="89">
        <v>7</v>
      </c>
      <c r="N129" s="89">
        <v>6</v>
      </c>
      <c r="O129" s="90">
        <v>0.86</v>
      </c>
      <c r="P129" s="78">
        <f>(M129+I129)/H129</f>
        <v>0.97744360902255634</v>
      </c>
      <c r="Q129" s="79">
        <f>N129/H129*9</f>
        <v>4.0601503759398492</v>
      </c>
      <c r="R129" s="9"/>
      <c r="S129" s="10"/>
    </row>
    <row r="130" spans="1:19" ht="10" customHeight="1" x14ac:dyDescent="0.15">
      <c r="A130" s="91" t="s">
        <v>119</v>
      </c>
      <c r="B130" s="92">
        <v>2019</v>
      </c>
      <c r="C130" s="92">
        <v>3</v>
      </c>
      <c r="D130" s="92">
        <v>1</v>
      </c>
      <c r="E130" s="92">
        <v>2.613</v>
      </c>
      <c r="F130" s="92">
        <v>7</v>
      </c>
      <c r="G130" s="92">
        <v>0</v>
      </c>
      <c r="H130" s="92">
        <v>31</v>
      </c>
      <c r="I130" s="92">
        <v>30</v>
      </c>
      <c r="J130" s="92">
        <v>12</v>
      </c>
      <c r="K130" s="92">
        <v>9</v>
      </c>
      <c r="L130" s="92">
        <v>0</v>
      </c>
      <c r="M130" s="92">
        <v>14</v>
      </c>
      <c r="N130" s="92">
        <v>14</v>
      </c>
      <c r="O130" s="92">
        <v>1</v>
      </c>
      <c r="P130" s="78">
        <f>(M130+I130)/H130</f>
        <v>1.4193548387096775</v>
      </c>
      <c r="Q130" s="79">
        <f>N130/H130*9</f>
        <v>4.064516129032258</v>
      </c>
      <c r="R130" s="9"/>
      <c r="S130" s="10"/>
    </row>
    <row r="131" spans="1:19" ht="10" customHeight="1" x14ac:dyDescent="0.15">
      <c r="A131" s="83" t="s">
        <v>117</v>
      </c>
      <c r="B131" s="84">
        <v>2020</v>
      </c>
      <c r="C131" s="84">
        <v>0</v>
      </c>
      <c r="D131" s="84">
        <v>0</v>
      </c>
      <c r="E131" s="85">
        <v>6.75</v>
      </c>
      <c r="F131" s="84">
        <v>3</v>
      </c>
      <c r="G131" s="84">
        <v>0</v>
      </c>
      <c r="H131" s="84">
        <v>4</v>
      </c>
      <c r="I131" s="84">
        <v>3</v>
      </c>
      <c r="J131" s="84">
        <v>3</v>
      </c>
      <c r="K131" s="84">
        <v>3</v>
      </c>
      <c r="L131" s="84">
        <v>0</v>
      </c>
      <c r="M131" s="84">
        <v>6</v>
      </c>
      <c r="N131" s="84">
        <v>5</v>
      </c>
      <c r="O131" s="86">
        <v>0.83333333333333337</v>
      </c>
      <c r="P131" s="78">
        <f>(M131+I131)/H131</f>
        <v>2.25</v>
      </c>
      <c r="Q131" s="79">
        <f>N131/H131*9</f>
        <v>11.25</v>
      </c>
      <c r="R131" s="9"/>
      <c r="S131" s="10"/>
    </row>
    <row r="132" spans="1:19" ht="10" customHeight="1" x14ac:dyDescent="0.15">
      <c r="A132" s="87" t="s">
        <v>45</v>
      </c>
      <c r="B132" s="88">
        <v>2013</v>
      </c>
      <c r="C132" s="77">
        <v>4</v>
      </c>
      <c r="D132" s="77">
        <v>4</v>
      </c>
      <c r="E132" s="77">
        <v>3.6</v>
      </c>
      <c r="F132" s="77">
        <v>11</v>
      </c>
      <c r="G132" s="77">
        <v>0</v>
      </c>
      <c r="H132" s="77">
        <v>60</v>
      </c>
      <c r="I132" s="77">
        <v>56</v>
      </c>
      <c r="J132" s="77">
        <v>30</v>
      </c>
      <c r="K132" s="77">
        <v>25</v>
      </c>
      <c r="L132" s="77">
        <v>4</v>
      </c>
      <c r="M132" s="77">
        <v>13</v>
      </c>
      <c r="N132" s="77">
        <v>26</v>
      </c>
      <c r="O132" s="77">
        <v>2</v>
      </c>
      <c r="P132" s="78">
        <f>(M132+I132)/H132</f>
        <v>1.1499999999999999</v>
      </c>
      <c r="Q132" s="79">
        <f>N132/H132*9</f>
        <v>3.9000000000000004</v>
      </c>
      <c r="R132" s="9"/>
      <c r="S132" s="10"/>
    </row>
    <row r="133" spans="1:19" ht="10" customHeight="1" x14ac:dyDescent="0.15">
      <c r="A133" s="87" t="s">
        <v>32</v>
      </c>
      <c r="B133" s="88">
        <v>2012</v>
      </c>
      <c r="C133" s="77">
        <v>1</v>
      </c>
      <c r="D133" s="77">
        <v>0</v>
      </c>
      <c r="E133" s="93">
        <v>0</v>
      </c>
      <c r="F133" s="77">
        <v>3</v>
      </c>
      <c r="G133" s="77">
        <v>0</v>
      </c>
      <c r="H133" s="93">
        <v>13</v>
      </c>
      <c r="I133" s="77">
        <v>9</v>
      </c>
      <c r="J133" s="77">
        <v>5</v>
      </c>
      <c r="K133" s="77">
        <v>0</v>
      </c>
      <c r="L133" s="77">
        <v>1</v>
      </c>
      <c r="M133" s="77">
        <v>5</v>
      </c>
      <c r="N133" s="77">
        <v>4</v>
      </c>
      <c r="O133" s="94">
        <v>0.8</v>
      </c>
      <c r="P133" s="78">
        <f>(M133+I133)/H133</f>
        <v>1.0769230769230769</v>
      </c>
      <c r="Q133" s="79">
        <f>N133/H133*9</f>
        <v>2.7692307692307692</v>
      </c>
      <c r="R133" s="9"/>
      <c r="S133" s="10"/>
    </row>
    <row r="134" spans="1:19" ht="10" customHeight="1" x14ac:dyDescent="0.15">
      <c r="A134" s="80" t="s">
        <v>119</v>
      </c>
      <c r="B134" s="81">
        <v>2018</v>
      </c>
      <c r="C134" s="81">
        <v>3</v>
      </c>
      <c r="D134" s="81">
        <v>6</v>
      </c>
      <c r="E134" s="81">
        <v>4.6399999999999997</v>
      </c>
      <c r="F134" s="81">
        <v>15</v>
      </c>
      <c r="G134" s="81">
        <v>0</v>
      </c>
      <c r="H134" s="81">
        <v>57.33</v>
      </c>
      <c r="I134" s="81">
        <v>70</v>
      </c>
      <c r="J134" s="81">
        <v>42</v>
      </c>
      <c r="K134" s="81">
        <v>30</v>
      </c>
      <c r="L134" s="81">
        <v>3</v>
      </c>
      <c r="M134" s="81">
        <v>20</v>
      </c>
      <c r="N134" s="81">
        <v>23</v>
      </c>
      <c r="O134" s="81">
        <v>1.1499999999999999</v>
      </c>
      <c r="P134" s="78">
        <f>(M134+I134)/H134</f>
        <v>1.5698587127158556</v>
      </c>
      <c r="Q134" s="79">
        <f>N134/H134*9</f>
        <v>3.6106750392464679</v>
      </c>
      <c r="R134" s="9"/>
      <c r="S134" s="10"/>
    </row>
    <row r="135" spans="1:19" ht="10" customHeight="1" x14ac:dyDescent="0.15">
      <c r="A135" s="87" t="s">
        <v>31</v>
      </c>
      <c r="B135" s="88">
        <v>2013</v>
      </c>
      <c r="C135" s="77">
        <v>1</v>
      </c>
      <c r="D135" s="77">
        <v>0</v>
      </c>
      <c r="E135" s="77">
        <v>4.74</v>
      </c>
      <c r="F135" s="77">
        <v>4</v>
      </c>
      <c r="G135" s="77">
        <v>1</v>
      </c>
      <c r="H135" s="77">
        <v>19</v>
      </c>
      <c r="I135" s="77">
        <v>24</v>
      </c>
      <c r="J135" s="77">
        <v>14</v>
      </c>
      <c r="K135" s="77">
        <v>10</v>
      </c>
      <c r="L135" s="77">
        <v>2</v>
      </c>
      <c r="M135" s="77">
        <v>13</v>
      </c>
      <c r="N135" s="77">
        <v>10</v>
      </c>
      <c r="O135" s="77">
        <v>0.77</v>
      </c>
      <c r="P135" s="78">
        <f>(M135+I135)/H135</f>
        <v>1.9473684210526316</v>
      </c>
      <c r="Q135" s="79">
        <f>N135/H135*9</f>
        <v>4.7368421052631575</v>
      </c>
      <c r="R135" s="9"/>
      <c r="S135" s="10"/>
    </row>
    <row r="136" spans="1:19" ht="10" customHeight="1" x14ac:dyDescent="0.15">
      <c r="A136" s="82" t="s">
        <v>169</v>
      </c>
      <c r="B136" s="19">
        <v>2017</v>
      </c>
      <c r="C136" s="19">
        <v>1</v>
      </c>
      <c r="D136" s="19">
        <v>0</v>
      </c>
      <c r="E136" s="20">
        <v>2.903225806451613</v>
      </c>
      <c r="F136" s="19">
        <v>5</v>
      </c>
      <c r="G136" s="19">
        <v>0</v>
      </c>
      <c r="H136" s="19">
        <v>9.3000000000000007</v>
      </c>
      <c r="I136" s="19">
        <v>8</v>
      </c>
      <c r="J136" s="19">
        <v>4</v>
      </c>
      <c r="K136" s="19">
        <v>3</v>
      </c>
      <c r="L136" s="19">
        <v>1</v>
      </c>
      <c r="M136" s="19">
        <v>4</v>
      </c>
      <c r="N136" s="19">
        <v>3</v>
      </c>
      <c r="O136" s="21">
        <v>0.75</v>
      </c>
      <c r="P136" s="78">
        <f>(M136+I136)/H136</f>
        <v>1.2903225806451613</v>
      </c>
      <c r="Q136" s="79">
        <f>N136/H136*9</f>
        <v>2.903225806451613</v>
      </c>
      <c r="R136" s="9"/>
      <c r="S136" s="10"/>
    </row>
    <row r="137" spans="1:19" ht="10" customHeight="1" x14ac:dyDescent="0.15">
      <c r="A137" s="87" t="s">
        <v>62</v>
      </c>
      <c r="B137" s="88">
        <v>2009</v>
      </c>
      <c r="C137" s="89">
        <v>0</v>
      </c>
      <c r="D137" s="89">
        <v>0</v>
      </c>
      <c r="E137" s="90">
        <v>5.4</v>
      </c>
      <c r="F137" s="89">
        <v>1</v>
      </c>
      <c r="G137" s="89">
        <v>0</v>
      </c>
      <c r="H137" s="89">
        <v>5</v>
      </c>
      <c r="I137" s="89">
        <v>9</v>
      </c>
      <c r="J137" s="89">
        <v>3</v>
      </c>
      <c r="K137" s="89">
        <v>3</v>
      </c>
      <c r="L137" s="89">
        <v>0</v>
      </c>
      <c r="M137" s="89">
        <v>4</v>
      </c>
      <c r="N137" s="89">
        <v>3</v>
      </c>
      <c r="O137" s="90">
        <v>0.75</v>
      </c>
      <c r="P137" s="78">
        <f>(M137+I137)/H137</f>
        <v>2.6</v>
      </c>
      <c r="Q137" s="79">
        <f>N137/H137*9</f>
        <v>5.3999999999999995</v>
      </c>
      <c r="R137" s="9"/>
      <c r="S137" s="10"/>
    </row>
    <row r="138" spans="1:19" ht="10" customHeight="1" x14ac:dyDescent="0.15">
      <c r="A138" s="80" t="s">
        <v>92</v>
      </c>
      <c r="B138" s="81">
        <v>2016</v>
      </c>
      <c r="C138" s="81">
        <v>1</v>
      </c>
      <c r="D138" s="81">
        <v>0</v>
      </c>
      <c r="E138" s="81">
        <v>8.1</v>
      </c>
      <c r="F138" s="81">
        <v>6</v>
      </c>
      <c r="G138" s="81">
        <v>2</v>
      </c>
      <c r="H138" s="81">
        <v>10</v>
      </c>
      <c r="I138" s="81">
        <v>12</v>
      </c>
      <c r="J138" s="81">
        <v>10</v>
      </c>
      <c r="K138" s="81">
        <v>9</v>
      </c>
      <c r="L138" s="81">
        <v>1</v>
      </c>
      <c r="M138" s="81">
        <v>6</v>
      </c>
      <c r="N138" s="81">
        <v>4</v>
      </c>
      <c r="O138" s="81">
        <v>0.67</v>
      </c>
      <c r="P138" s="78">
        <f>(M138+I138)/H138</f>
        <v>1.8</v>
      </c>
      <c r="Q138" s="79">
        <f>N138/H138*9</f>
        <v>3.6</v>
      </c>
      <c r="R138" s="9"/>
      <c r="S138" s="10"/>
    </row>
    <row r="139" spans="1:19" ht="10" customHeight="1" x14ac:dyDescent="0.15">
      <c r="A139" s="80" t="s">
        <v>148</v>
      </c>
      <c r="B139" s="81">
        <v>2016</v>
      </c>
      <c r="C139" s="81">
        <v>0</v>
      </c>
      <c r="D139" s="81">
        <v>1</v>
      </c>
      <c r="E139" s="81">
        <v>7.2</v>
      </c>
      <c r="F139" s="81">
        <v>1</v>
      </c>
      <c r="G139" s="81">
        <v>0</v>
      </c>
      <c r="H139" s="81">
        <v>5</v>
      </c>
      <c r="I139" s="81">
        <v>6</v>
      </c>
      <c r="J139" s="81">
        <v>7</v>
      </c>
      <c r="K139" s="81">
        <v>4</v>
      </c>
      <c r="L139" s="81">
        <v>0</v>
      </c>
      <c r="M139" s="81">
        <v>6</v>
      </c>
      <c r="N139" s="81">
        <v>4</v>
      </c>
      <c r="O139" s="81">
        <v>0.67</v>
      </c>
      <c r="P139" s="78">
        <f>(M139+I139)/H139</f>
        <v>2.4</v>
      </c>
      <c r="Q139" s="79">
        <f>N139/H139*9</f>
        <v>7.2</v>
      </c>
      <c r="R139" s="9"/>
      <c r="S139" s="10"/>
    </row>
    <row r="140" spans="1:19" ht="10" customHeight="1" x14ac:dyDescent="0.15">
      <c r="A140" s="87" t="s">
        <v>58</v>
      </c>
      <c r="B140" s="88">
        <v>2008</v>
      </c>
      <c r="C140" s="89">
        <v>0</v>
      </c>
      <c r="D140" s="89">
        <v>0</v>
      </c>
      <c r="E140" s="90">
        <v>9</v>
      </c>
      <c r="F140" s="89">
        <v>3</v>
      </c>
      <c r="G140" s="89">
        <v>0</v>
      </c>
      <c r="H140" s="89">
        <v>3</v>
      </c>
      <c r="I140" s="89">
        <v>2</v>
      </c>
      <c r="J140" s="89">
        <v>3</v>
      </c>
      <c r="K140" s="89">
        <v>3</v>
      </c>
      <c r="L140" s="89">
        <v>0</v>
      </c>
      <c r="M140" s="89">
        <v>3</v>
      </c>
      <c r="N140" s="89">
        <v>2</v>
      </c>
      <c r="O140" s="90">
        <v>0.67</v>
      </c>
      <c r="P140" s="78">
        <f>(M140+I140)/H140</f>
        <v>1.6666666666666667</v>
      </c>
      <c r="Q140" s="79">
        <f>N140/H140*9</f>
        <v>6</v>
      </c>
      <c r="R140" s="9"/>
      <c r="S140" s="10"/>
    </row>
    <row r="141" spans="1:19" ht="10" customHeight="1" x14ac:dyDescent="0.15">
      <c r="A141" s="91" t="s">
        <v>116</v>
      </c>
      <c r="B141" s="92">
        <v>2019</v>
      </c>
      <c r="C141" s="92">
        <v>0</v>
      </c>
      <c r="D141" s="92">
        <v>0</v>
      </c>
      <c r="E141" s="92">
        <v>9.6430000000000007</v>
      </c>
      <c r="F141" s="92">
        <v>2</v>
      </c>
      <c r="G141" s="92">
        <v>1</v>
      </c>
      <c r="H141" s="92">
        <v>4.2</v>
      </c>
      <c r="I141" s="92">
        <v>7</v>
      </c>
      <c r="J141" s="92">
        <v>8</v>
      </c>
      <c r="K141" s="92">
        <v>5</v>
      </c>
      <c r="L141" s="92">
        <v>0</v>
      </c>
      <c r="M141" s="92">
        <v>3</v>
      </c>
      <c r="N141" s="92">
        <v>2</v>
      </c>
      <c r="O141" s="92">
        <v>0.66700000000000004</v>
      </c>
      <c r="P141" s="78">
        <f>(M141+I141)/H141</f>
        <v>2.3809523809523809</v>
      </c>
      <c r="Q141" s="79">
        <f>N141/H141*9</f>
        <v>4.2857142857142856</v>
      </c>
      <c r="R141" s="9"/>
      <c r="S141" s="10"/>
    </row>
    <row r="142" spans="1:19" ht="10" customHeight="1" x14ac:dyDescent="0.15">
      <c r="A142" s="91" t="s">
        <v>117</v>
      </c>
      <c r="B142" s="92">
        <v>2019</v>
      </c>
      <c r="C142" s="92">
        <v>0</v>
      </c>
      <c r="D142" s="92">
        <v>0</v>
      </c>
      <c r="E142" s="92">
        <v>3.375</v>
      </c>
      <c r="F142" s="92">
        <v>3</v>
      </c>
      <c r="G142" s="92">
        <v>1</v>
      </c>
      <c r="H142" s="92">
        <v>2.2000000000000002</v>
      </c>
      <c r="I142" s="92">
        <v>5</v>
      </c>
      <c r="J142" s="92">
        <v>3</v>
      </c>
      <c r="K142" s="92">
        <v>1</v>
      </c>
      <c r="L142" s="92">
        <v>0</v>
      </c>
      <c r="M142" s="92">
        <v>3</v>
      </c>
      <c r="N142" s="92">
        <v>2</v>
      </c>
      <c r="O142" s="92">
        <v>0.66700000000000004</v>
      </c>
      <c r="P142" s="78">
        <f>(M142+I142)/H142</f>
        <v>3.6363636363636362</v>
      </c>
      <c r="Q142" s="79">
        <f>N142/H142*9</f>
        <v>8.1818181818181817</v>
      </c>
      <c r="R142" s="9"/>
      <c r="S142" s="10"/>
    </row>
    <row r="143" spans="1:19" ht="10" customHeight="1" x14ac:dyDescent="0.15">
      <c r="A143" s="87" t="s">
        <v>45</v>
      </c>
      <c r="B143" s="88">
        <v>2012</v>
      </c>
      <c r="C143" s="77">
        <v>2</v>
      </c>
      <c r="D143" s="77">
        <v>0</v>
      </c>
      <c r="E143" s="93">
        <v>4.05</v>
      </c>
      <c r="F143" s="77">
        <v>6</v>
      </c>
      <c r="G143" s="77">
        <v>2</v>
      </c>
      <c r="H143" s="93">
        <v>20</v>
      </c>
      <c r="I143" s="77">
        <v>17</v>
      </c>
      <c r="J143" s="77">
        <v>9</v>
      </c>
      <c r="K143" s="77">
        <v>9</v>
      </c>
      <c r="L143" s="77">
        <v>3</v>
      </c>
      <c r="M143" s="77">
        <v>10</v>
      </c>
      <c r="N143" s="77">
        <v>8</v>
      </c>
      <c r="O143" s="94">
        <v>0.8</v>
      </c>
      <c r="P143" s="78">
        <f>(M143+I143)/H143</f>
        <v>1.35</v>
      </c>
      <c r="Q143" s="79">
        <f>N143/H143*9</f>
        <v>3.6</v>
      </c>
      <c r="R143" s="9"/>
      <c r="S143" s="10"/>
    </row>
    <row r="144" spans="1:19" ht="10" customHeight="1" x14ac:dyDescent="0.15">
      <c r="A144" s="87" t="s">
        <v>45</v>
      </c>
      <c r="B144" s="88">
        <v>2010</v>
      </c>
      <c r="C144" s="89">
        <v>0</v>
      </c>
      <c r="D144" s="89">
        <v>0</v>
      </c>
      <c r="E144" s="90">
        <v>13.89</v>
      </c>
      <c r="F144" s="89">
        <v>7</v>
      </c>
      <c r="G144" s="89">
        <v>0</v>
      </c>
      <c r="H144" s="89">
        <v>11.7</v>
      </c>
      <c r="I144" s="89">
        <v>18</v>
      </c>
      <c r="J144" s="89">
        <v>19</v>
      </c>
      <c r="K144" s="89">
        <v>18</v>
      </c>
      <c r="L144" s="89">
        <v>1</v>
      </c>
      <c r="M144" s="89">
        <v>13</v>
      </c>
      <c r="N144" s="89">
        <v>8</v>
      </c>
      <c r="O144" s="90">
        <v>0.62</v>
      </c>
      <c r="P144" s="78">
        <f>(M144+I144)/H144</f>
        <v>2.6495726495726499</v>
      </c>
      <c r="Q144" s="79">
        <f>N144/H144*9</f>
        <v>6.1538461538461542</v>
      </c>
      <c r="R144" s="9"/>
      <c r="S144" s="10"/>
    </row>
    <row r="145" spans="1:19" ht="10" customHeight="1" x14ac:dyDescent="0.15">
      <c r="A145" s="87" t="s">
        <v>39</v>
      </c>
      <c r="B145" s="88">
        <v>2013</v>
      </c>
      <c r="C145" s="77">
        <v>0</v>
      </c>
      <c r="D145" s="77">
        <v>1</v>
      </c>
      <c r="E145" s="77">
        <v>3.2</v>
      </c>
      <c r="F145" s="77">
        <v>2</v>
      </c>
      <c r="G145" s="77">
        <v>0</v>
      </c>
      <c r="H145" s="77">
        <v>5</v>
      </c>
      <c r="I145" s="77">
        <v>6</v>
      </c>
      <c r="J145" s="77">
        <v>2</v>
      </c>
      <c r="K145" s="77">
        <v>2</v>
      </c>
      <c r="L145" s="77">
        <v>1</v>
      </c>
      <c r="M145" s="77">
        <v>5</v>
      </c>
      <c r="N145" s="77">
        <v>3</v>
      </c>
      <c r="O145" s="77">
        <v>0.6</v>
      </c>
      <c r="P145" s="78">
        <f>(M145+I145)/H145</f>
        <v>2.2000000000000002</v>
      </c>
      <c r="Q145" s="79">
        <f>N145/H145*9</f>
        <v>5.3999999999999995</v>
      </c>
      <c r="R145" s="9"/>
      <c r="S145" s="10"/>
    </row>
    <row r="146" spans="1:19" ht="10" customHeight="1" x14ac:dyDescent="0.15">
      <c r="A146" s="80" t="s">
        <v>141</v>
      </c>
      <c r="B146" s="81">
        <v>2018</v>
      </c>
      <c r="C146" s="81">
        <v>0</v>
      </c>
      <c r="D146" s="81">
        <v>1</v>
      </c>
      <c r="E146" s="81">
        <v>14.29</v>
      </c>
      <c r="F146" s="81">
        <v>3</v>
      </c>
      <c r="G146" s="81">
        <v>0</v>
      </c>
      <c r="H146" s="81">
        <v>5.67</v>
      </c>
      <c r="I146" s="81">
        <v>16</v>
      </c>
      <c r="J146" s="81">
        <v>10</v>
      </c>
      <c r="K146" s="81">
        <v>9</v>
      </c>
      <c r="L146" s="81">
        <v>0</v>
      </c>
      <c r="M146" s="81">
        <v>5</v>
      </c>
      <c r="N146" s="81">
        <v>3</v>
      </c>
      <c r="O146" s="81">
        <v>0.6</v>
      </c>
      <c r="P146" s="78">
        <f>(M146+I146)/H146</f>
        <v>3.7037037037037037</v>
      </c>
      <c r="Q146" s="79">
        <f>N146/H146*9</f>
        <v>4.7619047619047619</v>
      </c>
      <c r="R146" s="9"/>
      <c r="S146" s="10"/>
    </row>
    <row r="147" spans="1:19" x14ac:dyDescent="0.15">
      <c r="A147" s="87" t="s">
        <v>59</v>
      </c>
      <c r="B147" s="88">
        <v>2012</v>
      </c>
      <c r="C147" s="77">
        <v>0</v>
      </c>
      <c r="D147" s="77">
        <v>1</v>
      </c>
      <c r="E147" s="93">
        <v>4.1100000000000003</v>
      </c>
      <c r="F147" s="77">
        <v>7</v>
      </c>
      <c r="G147" s="77">
        <v>0</v>
      </c>
      <c r="H147" s="93">
        <v>15.33</v>
      </c>
      <c r="I147" s="77">
        <v>17</v>
      </c>
      <c r="J147" s="77">
        <v>8</v>
      </c>
      <c r="K147" s="77">
        <v>7</v>
      </c>
      <c r="L147" s="77">
        <v>0</v>
      </c>
      <c r="M147" s="77">
        <v>11</v>
      </c>
      <c r="N147" s="77">
        <v>6</v>
      </c>
      <c r="O147" s="94">
        <v>0.55000000000000004</v>
      </c>
      <c r="P147" s="78">
        <f>(M147+I147)/H147</f>
        <v>1.8264840182648401</v>
      </c>
      <c r="Q147" s="79">
        <f>N147/H147*9</f>
        <v>3.5225048923679059</v>
      </c>
      <c r="R147" s="9"/>
      <c r="S147" s="10"/>
    </row>
    <row r="148" spans="1:19" x14ac:dyDescent="0.15">
      <c r="A148" s="87" t="s">
        <v>21</v>
      </c>
      <c r="B148" s="88">
        <v>2008</v>
      </c>
      <c r="C148" s="89">
        <v>1</v>
      </c>
      <c r="D148" s="89">
        <v>0</v>
      </c>
      <c r="E148" s="90">
        <v>3.38</v>
      </c>
      <c r="F148" s="89">
        <v>2</v>
      </c>
      <c r="G148" s="89">
        <v>0</v>
      </c>
      <c r="H148" s="89">
        <v>8</v>
      </c>
      <c r="I148" s="89">
        <v>4</v>
      </c>
      <c r="J148" s="89">
        <v>4</v>
      </c>
      <c r="K148" s="89">
        <v>3</v>
      </c>
      <c r="L148" s="89">
        <v>1</v>
      </c>
      <c r="M148" s="89">
        <v>6</v>
      </c>
      <c r="N148" s="89">
        <v>3</v>
      </c>
      <c r="O148" s="90">
        <v>0.5</v>
      </c>
      <c r="P148" s="78">
        <f>(M148+I148)/H148</f>
        <v>1.25</v>
      </c>
      <c r="Q148" s="79">
        <f>N148/H148*9</f>
        <v>3.375</v>
      </c>
      <c r="R148" s="9"/>
      <c r="S148" s="10"/>
    </row>
    <row r="149" spans="1:19" x14ac:dyDescent="0.15">
      <c r="A149" s="80" t="s">
        <v>137</v>
      </c>
      <c r="B149" s="81">
        <v>2018</v>
      </c>
      <c r="C149" s="81">
        <v>1</v>
      </c>
      <c r="D149" s="81">
        <v>0</v>
      </c>
      <c r="E149" s="81">
        <v>17.47</v>
      </c>
      <c r="F149" s="81">
        <v>4</v>
      </c>
      <c r="G149" s="81">
        <v>0</v>
      </c>
      <c r="H149" s="81">
        <v>5.67</v>
      </c>
      <c r="I149" s="81">
        <v>14</v>
      </c>
      <c r="J149" s="81">
        <v>13</v>
      </c>
      <c r="K149" s="81">
        <v>11</v>
      </c>
      <c r="L149" s="81">
        <v>1</v>
      </c>
      <c r="M149" s="81">
        <v>6</v>
      </c>
      <c r="N149" s="81">
        <v>3</v>
      </c>
      <c r="O149" s="81">
        <v>0.5</v>
      </c>
      <c r="P149" s="78">
        <f>(M149+I149)/H149</f>
        <v>3.5273368606701943</v>
      </c>
      <c r="Q149" s="79">
        <f>N149/H149*9</f>
        <v>4.7619047619047619</v>
      </c>
      <c r="R149" s="9"/>
      <c r="S149" s="10"/>
    </row>
    <row r="150" spans="1:19" ht="14" customHeight="1" x14ac:dyDescent="0.15">
      <c r="A150" s="87" t="s">
        <v>59</v>
      </c>
      <c r="B150" s="88">
        <v>2010</v>
      </c>
      <c r="C150" s="89">
        <v>0</v>
      </c>
      <c r="D150" s="89">
        <v>1</v>
      </c>
      <c r="E150" s="90">
        <v>2.7</v>
      </c>
      <c r="F150" s="89">
        <v>3</v>
      </c>
      <c r="G150" s="89">
        <v>0</v>
      </c>
      <c r="H150" s="89">
        <v>10</v>
      </c>
      <c r="I150" s="89">
        <v>5</v>
      </c>
      <c r="J150" s="89">
        <v>4</v>
      </c>
      <c r="K150" s="89">
        <v>3</v>
      </c>
      <c r="L150" s="89">
        <v>0</v>
      </c>
      <c r="M150" s="89">
        <v>6</v>
      </c>
      <c r="N150" s="89">
        <v>3</v>
      </c>
      <c r="O150" s="90">
        <v>0.5</v>
      </c>
      <c r="P150" s="78">
        <f>(M150+I150)/H150</f>
        <v>1.1000000000000001</v>
      </c>
      <c r="Q150" s="79">
        <f>N150/H150*9</f>
        <v>2.6999999999999997</v>
      </c>
      <c r="R150" s="9"/>
      <c r="S150" s="10"/>
    </row>
    <row r="151" spans="1:19" x14ac:dyDescent="0.15">
      <c r="A151" s="82" t="s">
        <v>173</v>
      </c>
      <c r="B151" s="19">
        <v>2017</v>
      </c>
      <c r="C151" s="19">
        <v>0</v>
      </c>
      <c r="D151" s="19">
        <v>0</v>
      </c>
      <c r="E151" s="20">
        <v>2.5</v>
      </c>
      <c r="F151" s="19">
        <v>4</v>
      </c>
      <c r="G151" s="19">
        <v>0</v>
      </c>
      <c r="H151" s="19">
        <v>3.6</v>
      </c>
      <c r="I151" s="19">
        <v>3</v>
      </c>
      <c r="J151" s="19">
        <v>2</v>
      </c>
      <c r="K151" s="19">
        <v>1</v>
      </c>
      <c r="L151" s="19">
        <v>1</v>
      </c>
      <c r="M151" s="19">
        <v>4</v>
      </c>
      <c r="N151" s="19">
        <v>2</v>
      </c>
      <c r="O151" s="21">
        <v>0.5</v>
      </c>
      <c r="P151" s="78">
        <f>(M151+I151)/H151</f>
        <v>1.9444444444444444</v>
      </c>
      <c r="Q151" s="79">
        <f>N151/H151*9</f>
        <v>5</v>
      </c>
      <c r="R151" s="9"/>
      <c r="S151" s="10"/>
    </row>
    <row r="152" spans="1:19" x14ac:dyDescent="0.15">
      <c r="A152" s="87" t="s">
        <v>56</v>
      </c>
      <c r="B152" s="88">
        <v>2015</v>
      </c>
      <c r="C152" s="97">
        <v>1</v>
      </c>
      <c r="D152" s="97">
        <v>0</v>
      </c>
      <c r="E152" s="97">
        <v>5.79</v>
      </c>
      <c r="F152" s="97">
        <v>3</v>
      </c>
      <c r="G152" s="97">
        <v>0</v>
      </c>
      <c r="H152" s="97">
        <v>4.67</v>
      </c>
      <c r="I152" s="97">
        <v>6</v>
      </c>
      <c r="J152" s="97">
        <v>3</v>
      </c>
      <c r="K152" s="97">
        <v>3</v>
      </c>
      <c r="L152" s="97">
        <v>1</v>
      </c>
      <c r="M152" s="97">
        <v>2</v>
      </c>
      <c r="N152" s="97">
        <v>1</v>
      </c>
      <c r="O152" s="97">
        <v>0.5</v>
      </c>
      <c r="P152" s="78">
        <f>(M152+I152)/H152</f>
        <v>1.7130620985010707</v>
      </c>
      <c r="Q152" s="79">
        <f>N152/H152*9</f>
        <v>1.9271948608137046</v>
      </c>
      <c r="R152" s="9"/>
      <c r="S152" s="10"/>
    </row>
    <row r="153" spans="1:19" ht="14" customHeight="1" x14ac:dyDescent="0.15">
      <c r="A153" s="95" t="s">
        <v>34</v>
      </c>
      <c r="B153" s="96">
        <v>2014</v>
      </c>
      <c r="C153" s="77">
        <v>0</v>
      </c>
      <c r="D153" s="77">
        <v>0</v>
      </c>
      <c r="E153" s="93">
        <v>27</v>
      </c>
      <c r="F153" s="77">
        <v>2</v>
      </c>
      <c r="G153" s="77">
        <v>0</v>
      </c>
      <c r="H153" s="93">
        <v>1.33</v>
      </c>
      <c r="I153" s="77">
        <v>3</v>
      </c>
      <c r="J153" s="77">
        <v>4</v>
      </c>
      <c r="K153" s="77">
        <v>4</v>
      </c>
      <c r="L153" s="77">
        <v>0</v>
      </c>
      <c r="M153" s="77">
        <v>2</v>
      </c>
      <c r="N153" s="77">
        <v>1</v>
      </c>
      <c r="O153" s="90">
        <f>N153/M153</f>
        <v>0.5</v>
      </c>
      <c r="P153" s="78">
        <f>(M153+I153)/H153</f>
        <v>3.7593984962406015</v>
      </c>
      <c r="Q153" s="79">
        <f>N153/H153*9</f>
        <v>6.7669172932330826</v>
      </c>
      <c r="R153" s="9"/>
      <c r="S153" s="10"/>
    </row>
    <row r="154" spans="1:19" x14ac:dyDescent="0.15">
      <c r="A154" s="82" t="s">
        <v>175</v>
      </c>
      <c r="B154" s="19">
        <v>2017</v>
      </c>
      <c r="C154" s="19">
        <v>0</v>
      </c>
      <c r="D154" s="19">
        <v>0</v>
      </c>
      <c r="E154" s="20">
        <v>13.846153846153845</v>
      </c>
      <c r="F154" s="19">
        <v>2</v>
      </c>
      <c r="G154" s="19">
        <v>0</v>
      </c>
      <c r="H154" s="19">
        <v>1.3</v>
      </c>
      <c r="I154" s="19">
        <v>1</v>
      </c>
      <c r="J154" s="19">
        <v>2</v>
      </c>
      <c r="K154" s="19">
        <v>2</v>
      </c>
      <c r="L154" s="19">
        <v>0</v>
      </c>
      <c r="M154" s="19">
        <v>2</v>
      </c>
      <c r="N154" s="19">
        <v>1</v>
      </c>
      <c r="O154" s="21">
        <v>0.5</v>
      </c>
      <c r="P154" s="78">
        <f>(M154+I154)/H154</f>
        <v>2.3076923076923075</v>
      </c>
      <c r="Q154" s="79">
        <f>N154/H154*9</f>
        <v>6.9230769230769225</v>
      </c>
      <c r="R154" s="9"/>
      <c r="S154" s="10"/>
    </row>
    <row r="155" spans="1:19" ht="14" customHeight="1" x14ac:dyDescent="0.15">
      <c r="A155" s="87" t="s">
        <v>60</v>
      </c>
      <c r="B155" s="88">
        <v>2012</v>
      </c>
      <c r="C155" s="77">
        <v>1</v>
      </c>
      <c r="D155" s="77">
        <v>1</v>
      </c>
      <c r="E155" s="93">
        <v>5.04</v>
      </c>
      <c r="F155" s="77">
        <v>10</v>
      </c>
      <c r="G155" s="77">
        <v>2</v>
      </c>
      <c r="H155" s="93">
        <v>25</v>
      </c>
      <c r="I155" s="77">
        <v>23</v>
      </c>
      <c r="J155" s="77">
        <v>15</v>
      </c>
      <c r="K155" s="77">
        <v>14</v>
      </c>
      <c r="L155" s="77">
        <v>2</v>
      </c>
      <c r="M155" s="77">
        <v>21</v>
      </c>
      <c r="N155" s="77">
        <v>10</v>
      </c>
      <c r="O155" s="94">
        <v>0.48</v>
      </c>
      <c r="P155" s="78">
        <f>(M155+I155)/H155</f>
        <v>1.76</v>
      </c>
      <c r="Q155" s="79">
        <f>N155/H155*9</f>
        <v>3.6</v>
      </c>
      <c r="R155" s="9"/>
      <c r="S155" s="10"/>
    </row>
    <row r="156" spans="1:19" ht="14" customHeight="1" x14ac:dyDescent="0.15">
      <c r="A156" s="87" t="s">
        <v>103</v>
      </c>
      <c r="B156" s="88">
        <v>2015</v>
      </c>
      <c r="C156" s="97">
        <v>0</v>
      </c>
      <c r="D156" s="97">
        <v>1</v>
      </c>
      <c r="E156" s="97">
        <v>36</v>
      </c>
      <c r="F156" s="97">
        <v>1</v>
      </c>
      <c r="G156" s="97">
        <v>0</v>
      </c>
      <c r="H156" s="97">
        <v>1</v>
      </c>
      <c r="I156" s="97">
        <v>3</v>
      </c>
      <c r="J156" s="97">
        <v>4</v>
      </c>
      <c r="K156" s="97">
        <v>4</v>
      </c>
      <c r="L156" s="97">
        <v>1</v>
      </c>
      <c r="M156" s="97">
        <v>3</v>
      </c>
      <c r="N156" s="97">
        <v>1</v>
      </c>
      <c r="O156" s="97">
        <v>0.33</v>
      </c>
      <c r="P156" s="78">
        <f>(M156+I156)/H156</f>
        <v>6</v>
      </c>
      <c r="Q156" s="79">
        <f>N156/H156*9</f>
        <v>9</v>
      </c>
      <c r="R156" s="9"/>
      <c r="S156" s="10"/>
    </row>
    <row r="157" spans="1:19" ht="14" customHeight="1" x14ac:dyDescent="0.15">
      <c r="A157" s="80" t="s">
        <v>45</v>
      </c>
      <c r="B157" s="81">
        <v>2016</v>
      </c>
      <c r="C157" s="81">
        <v>0</v>
      </c>
      <c r="D157" s="81">
        <v>0</v>
      </c>
      <c r="E157" s="81">
        <v>6</v>
      </c>
      <c r="F157" s="81">
        <v>1</v>
      </c>
      <c r="G157" s="81">
        <v>0</v>
      </c>
      <c r="H157" s="81">
        <v>3</v>
      </c>
      <c r="I157" s="81">
        <v>3</v>
      </c>
      <c r="J157" s="81">
        <v>2</v>
      </c>
      <c r="K157" s="81">
        <v>2</v>
      </c>
      <c r="L157" s="81">
        <v>0</v>
      </c>
      <c r="M157" s="81">
        <v>3</v>
      </c>
      <c r="N157" s="81">
        <v>1</v>
      </c>
      <c r="O157" s="81">
        <v>0.33</v>
      </c>
      <c r="P157" s="78">
        <f>(M157+I157)/H157</f>
        <v>2</v>
      </c>
      <c r="Q157" s="79">
        <f>N157/H157*9</f>
        <v>3</v>
      </c>
      <c r="R157" s="9"/>
      <c r="S157" s="10"/>
    </row>
    <row r="158" spans="1:19" ht="14" customHeight="1" x14ac:dyDescent="0.15">
      <c r="A158" s="80" t="s">
        <v>78</v>
      </c>
      <c r="B158" s="81">
        <v>2016</v>
      </c>
      <c r="C158" s="81">
        <v>0</v>
      </c>
      <c r="D158" s="81">
        <v>1</v>
      </c>
      <c r="E158" s="81">
        <v>12</v>
      </c>
      <c r="F158" s="81">
        <v>2</v>
      </c>
      <c r="G158" s="81">
        <v>0</v>
      </c>
      <c r="H158" s="81">
        <v>3</v>
      </c>
      <c r="I158" s="81">
        <v>5</v>
      </c>
      <c r="J158" s="81">
        <v>7</v>
      </c>
      <c r="K158" s="81">
        <v>4</v>
      </c>
      <c r="L158" s="81">
        <v>1</v>
      </c>
      <c r="M158" s="81">
        <v>4</v>
      </c>
      <c r="N158" s="81">
        <v>1</v>
      </c>
      <c r="O158" s="81">
        <v>0.25</v>
      </c>
      <c r="P158" s="78">
        <f>(M158+I158)/H158</f>
        <v>3</v>
      </c>
      <c r="Q158" s="79">
        <f>N158/H158*9</f>
        <v>3</v>
      </c>
      <c r="R158" s="9"/>
      <c r="S158" s="10"/>
    </row>
    <row r="159" spans="1:19" ht="14" customHeight="1" x14ac:dyDescent="0.15">
      <c r="A159" s="76" t="s">
        <v>94</v>
      </c>
      <c r="B159" s="77">
        <v>2015</v>
      </c>
      <c r="C159" s="97">
        <v>0</v>
      </c>
      <c r="D159" s="97">
        <v>0</v>
      </c>
      <c r="E159" s="97">
        <v>12</v>
      </c>
      <c r="F159" s="97">
        <v>1</v>
      </c>
      <c r="G159" s="97">
        <v>0</v>
      </c>
      <c r="H159" s="97">
        <v>3</v>
      </c>
      <c r="I159" s="97">
        <v>3</v>
      </c>
      <c r="J159" s="97">
        <v>4</v>
      </c>
      <c r="K159" s="97">
        <v>4</v>
      </c>
      <c r="L159" s="97">
        <v>0</v>
      </c>
      <c r="M159" s="97">
        <v>4</v>
      </c>
      <c r="N159" s="97">
        <v>1</v>
      </c>
      <c r="O159" s="97">
        <v>0.25</v>
      </c>
      <c r="P159" s="78">
        <f>(M159+I159)/H159</f>
        <v>2.3333333333333335</v>
      </c>
      <c r="Q159" s="79">
        <f>N159/H159*9</f>
        <v>3</v>
      </c>
      <c r="R159" s="9"/>
      <c r="S159" s="10"/>
    </row>
    <row r="160" spans="1:19" ht="14" customHeight="1" x14ac:dyDescent="0.15">
      <c r="A160" s="80" t="s">
        <v>114</v>
      </c>
      <c r="B160" s="81">
        <v>2018</v>
      </c>
      <c r="C160" s="81">
        <v>1</v>
      </c>
      <c r="D160" s="81">
        <v>1</v>
      </c>
      <c r="E160" s="81">
        <v>3.93</v>
      </c>
      <c r="F160" s="81">
        <v>5</v>
      </c>
      <c r="G160" s="81">
        <v>1</v>
      </c>
      <c r="H160" s="81">
        <v>18.329999999999998</v>
      </c>
      <c r="I160" s="81">
        <v>20</v>
      </c>
      <c r="J160" s="81">
        <v>9</v>
      </c>
      <c r="K160" s="81">
        <v>8</v>
      </c>
      <c r="L160" s="81">
        <v>1</v>
      </c>
      <c r="M160" s="81">
        <v>0</v>
      </c>
      <c r="N160" s="81">
        <v>6</v>
      </c>
      <c r="O160" s="81">
        <v>0</v>
      </c>
      <c r="P160" s="78">
        <f>(M160+I160)/H160</f>
        <v>1.0911074740861977</v>
      </c>
      <c r="Q160" s="79">
        <f>N160/H160*9</f>
        <v>2.9459901800327333</v>
      </c>
    </row>
    <row r="161" spans="1:17" ht="14" customHeight="1" x14ac:dyDescent="0.15">
      <c r="A161" s="83" t="s">
        <v>151</v>
      </c>
      <c r="B161" s="84">
        <v>2020</v>
      </c>
      <c r="C161" s="84">
        <v>0</v>
      </c>
      <c r="D161" s="84">
        <v>0</v>
      </c>
      <c r="E161" s="85">
        <v>5.4</v>
      </c>
      <c r="F161" s="84">
        <v>2</v>
      </c>
      <c r="G161" s="84">
        <v>1</v>
      </c>
      <c r="H161" s="84">
        <v>5</v>
      </c>
      <c r="I161" s="84">
        <v>5</v>
      </c>
      <c r="J161" s="84">
        <v>3</v>
      </c>
      <c r="K161" s="84">
        <v>3</v>
      </c>
      <c r="L161" s="84">
        <v>1</v>
      </c>
      <c r="M161" s="84">
        <v>0</v>
      </c>
      <c r="N161" s="84">
        <v>6</v>
      </c>
      <c r="O161" s="86">
        <v>0</v>
      </c>
      <c r="P161" s="78">
        <f>(M161+I161)/H161</f>
        <v>1</v>
      </c>
      <c r="Q161" s="79">
        <f>N161/H161*9</f>
        <v>10.799999999999999</v>
      </c>
    </row>
    <row r="162" spans="1:17" ht="14" customHeight="1" x14ac:dyDescent="0.15">
      <c r="A162" s="80" t="s">
        <v>140</v>
      </c>
      <c r="B162" s="81">
        <v>2018</v>
      </c>
      <c r="C162" s="81">
        <v>0</v>
      </c>
      <c r="D162" s="81">
        <v>0</v>
      </c>
      <c r="E162" s="81">
        <v>6</v>
      </c>
      <c r="F162" s="81">
        <v>2</v>
      </c>
      <c r="G162" s="81">
        <v>1</v>
      </c>
      <c r="H162" s="81">
        <v>3</v>
      </c>
      <c r="I162" s="81">
        <v>4</v>
      </c>
      <c r="J162" s="81">
        <v>2</v>
      </c>
      <c r="K162" s="81">
        <v>2</v>
      </c>
      <c r="L162" s="81">
        <v>1</v>
      </c>
      <c r="M162" s="81">
        <v>0</v>
      </c>
      <c r="N162" s="81">
        <v>3</v>
      </c>
      <c r="O162" s="81">
        <v>0</v>
      </c>
      <c r="P162" s="78">
        <f>(M162+I162)/H162</f>
        <v>1.3333333333333333</v>
      </c>
      <c r="Q162" s="79">
        <f>N162/H162*9</f>
        <v>9</v>
      </c>
    </row>
    <row r="163" spans="1:17" ht="14" customHeight="1" x14ac:dyDescent="0.15">
      <c r="A163" s="91" t="s">
        <v>45</v>
      </c>
      <c r="B163" s="92">
        <v>2019</v>
      </c>
      <c r="C163" s="92">
        <v>1</v>
      </c>
      <c r="D163" s="92">
        <v>0</v>
      </c>
      <c r="E163" s="92">
        <v>3.375</v>
      </c>
      <c r="F163" s="92">
        <v>2</v>
      </c>
      <c r="G163" s="92">
        <v>0</v>
      </c>
      <c r="H163" s="92">
        <v>8</v>
      </c>
      <c r="I163" s="92">
        <v>10</v>
      </c>
      <c r="J163" s="92">
        <v>4</v>
      </c>
      <c r="K163" s="92">
        <v>3</v>
      </c>
      <c r="L163" s="92">
        <v>0</v>
      </c>
      <c r="M163" s="92">
        <v>0</v>
      </c>
      <c r="N163" s="92">
        <v>3</v>
      </c>
      <c r="O163" s="92">
        <v>0</v>
      </c>
      <c r="P163" s="78">
        <f>(M163+I163)/H163</f>
        <v>1.25</v>
      </c>
      <c r="Q163" s="79">
        <f>N163/H163*9</f>
        <v>3.375</v>
      </c>
    </row>
    <row r="164" spans="1:17" ht="14" customHeight="1" x14ac:dyDescent="0.15">
      <c r="A164" s="87" t="s">
        <v>32</v>
      </c>
      <c r="B164" s="88">
        <v>2015</v>
      </c>
      <c r="C164" s="97">
        <v>0</v>
      </c>
      <c r="D164" s="97">
        <v>0</v>
      </c>
      <c r="E164" s="97">
        <v>6.75</v>
      </c>
      <c r="F164" s="97">
        <v>2</v>
      </c>
      <c r="G164" s="97">
        <v>0</v>
      </c>
      <c r="H164" s="97">
        <v>2.67</v>
      </c>
      <c r="I164" s="97">
        <v>4</v>
      </c>
      <c r="J164" s="97">
        <v>3</v>
      </c>
      <c r="K164" s="97">
        <v>2</v>
      </c>
      <c r="L164" s="97">
        <v>2</v>
      </c>
      <c r="M164" s="97">
        <v>0</v>
      </c>
      <c r="N164" s="97">
        <v>2</v>
      </c>
      <c r="O164" s="97">
        <v>0</v>
      </c>
      <c r="P164" s="78">
        <f>(M164+I164)/H164</f>
        <v>1.4981273408239701</v>
      </c>
      <c r="Q164" s="79">
        <f>N164/H164*9</f>
        <v>6.7415730337078656</v>
      </c>
    </row>
    <row r="165" spans="1:17" ht="14" customHeight="1" x14ac:dyDescent="0.15">
      <c r="A165" s="82" t="s">
        <v>174</v>
      </c>
      <c r="B165" s="19">
        <v>2017</v>
      </c>
      <c r="C165" s="19">
        <v>0</v>
      </c>
      <c r="D165" s="19">
        <v>0</v>
      </c>
      <c r="E165" s="20">
        <v>3</v>
      </c>
      <c r="F165" s="19">
        <v>2</v>
      </c>
      <c r="G165" s="19">
        <v>0</v>
      </c>
      <c r="H165" s="19">
        <v>3</v>
      </c>
      <c r="I165" s="19">
        <v>2</v>
      </c>
      <c r="J165" s="19">
        <v>1</v>
      </c>
      <c r="K165" s="19">
        <v>1</v>
      </c>
      <c r="L165" s="19">
        <v>0</v>
      </c>
      <c r="M165" s="19">
        <v>0</v>
      </c>
      <c r="N165" s="19">
        <v>1</v>
      </c>
      <c r="O165" s="21">
        <v>0</v>
      </c>
      <c r="P165" s="78">
        <f>(M165+I165)/H165</f>
        <v>0.66666666666666663</v>
      </c>
      <c r="Q165" s="79">
        <f>N165/H165*9</f>
        <v>3</v>
      </c>
    </row>
    <row r="166" spans="1:17" ht="14" customHeight="1" x14ac:dyDescent="0.15">
      <c r="A166" s="83" t="s">
        <v>149</v>
      </c>
      <c r="B166" s="84">
        <v>2020</v>
      </c>
      <c r="C166" s="84">
        <v>0</v>
      </c>
      <c r="D166" s="84">
        <v>0</v>
      </c>
      <c r="E166" s="85">
        <v>9</v>
      </c>
      <c r="F166" s="84">
        <v>2</v>
      </c>
      <c r="G166" s="84">
        <v>0</v>
      </c>
      <c r="H166" s="84">
        <v>2</v>
      </c>
      <c r="I166" s="84">
        <v>1</v>
      </c>
      <c r="J166" s="84">
        <v>3</v>
      </c>
      <c r="K166" s="84">
        <v>2</v>
      </c>
      <c r="L166" s="84">
        <v>1</v>
      </c>
      <c r="M166" s="84">
        <v>5</v>
      </c>
      <c r="N166" s="84">
        <v>0</v>
      </c>
      <c r="O166" s="86">
        <v>0</v>
      </c>
      <c r="P166" s="78">
        <f>(M166+I166)/H166</f>
        <v>3</v>
      </c>
      <c r="Q166" s="79">
        <f>N166/H166*9</f>
        <v>0</v>
      </c>
    </row>
    <row r="167" spans="1:17" ht="14" customHeight="1" x14ac:dyDescent="0.15">
      <c r="A167" s="87" t="s">
        <v>27</v>
      </c>
      <c r="B167" s="88">
        <v>2011</v>
      </c>
      <c r="C167" s="98">
        <v>0</v>
      </c>
      <c r="D167" s="98">
        <v>1</v>
      </c>
      <c r="E167" s="99">
        <v>17.36</v>
      </c>
      <c r="F167" s="98">
        <v>1</v>
      </c>
      <c r="G167" s="98">
        <v>0</v>
      </c>
      <c r="H167" s="98">
        <v>4.67</v>
      </c>
      <c r="I167" s="98">
        <v>12</v>
      </c>
      <c r="J167" s="98">
        <v>9</v>
      </c>
      <c r="K167" s="98">
        <v>9</v>
      </c>
      <c r="L167" s="98">
        <v>2</v>
      </c>
      <c r="M167" s="98">
        <v>4</v>
      </c>
      <c r="N167" s="98">
        <v>0</v>
      </c>
      <c r="O167" s="99">
        <v>0</v>
      </c>
      <c r="P167" s="78">
        <f>(M167+I167)/H167</f>
        <v>3.4261241970021414</v>
      </c>
      <c r="Q167" s="79">
        <f>N167/H167*9</f>
        <v>0</v>
      </c>
    </row>
    <row r="168" spans="1:17" ht="14" customHeight="1" x14ac:dyDescent="0.15">
      <c r="A168" s="80" t="s">
        <v>32</v>
      </c>
      <c r="B168" s="81">
        <v>2018</v>
      </c>
      <c r="C168" s="81">
        <v>0</v>
      </c>
      <c r="D168" s="81">
        <v>0</v>
      </c>
      <c r="E168" s="81">
        <v>9</v>
      </c>
      <c r="F168" s="81">
        <v>2</v>
      </c>
      <c r="G168" s="81">
        <v>0</v>
      </c>
      <c r="H168" s="81">
        <v>2</v>
      </c>
      <c r="I168" s="81">
        <v>3</v>
      </c>
      <c r="J168" s="81">
        <v>5</v>
      </c>
      <c r="K168" s="81">
        <v>2</v>
      </c>
      <c r="L168" s="81">
        <v>0</v>
      </c>
      <c r="M168" s="81">
        <v>3</v>
      </c>
      <c r="N168" s="81">
        <v>0</v>
      </c>
      <c r="O168" s="81">
        <v>0</v>
      </c>
      <c r="P168" s="78">
        <f>(M168+I168)/H168</f>
        <v>3</v>
      </c>
      <c r="Q168" s="79">
        <f>N168/H168*9</f>
        <v>0</v>
      </c>
    </row>
    <row r="169" spans="1:17" ht="14" customHeight="1" x14ac:dyDescent="0.15">
      <c r="A169" s="80" t="s">
        <v>34</v>
      </c>
      <c r="B169" s="81">
        <v>2016</v>
      </c>
      <c r="C169" s="81">
        <v>0</v>
      </c>
      <c r="D169" s="81">
        <v>1</v>
      </c>
      <c r="E169" s="81">
        <v>18</v>
      </c>
      <c r="F169" s="81">
        <v>2</v>
      </c>
      <c r="G169" s="81">
        <v>0</v>
      </c>
      <c r="H169" s="81">
        <v>1</v>
      </c>
      <c r="I169" s="81">
        <v>4</v>
      </c>
      <c r="J169" s="81">
        <v>4</v>
      </c>
      <c r="K169" s="81">
        <v>2</v>
      </c>
      <c r="L169" s="81">
        <v>1</v>
      </c>
      <c r="M169" s="81">
        <v>2</v>
      </c>
      <c r="N169" s="81">
        <v>0</v>
      </c>
      <c r="O169" s="81">
        <v>0</v>
      </c>
      <c r="P169" s="78">
        <f>(M169+I169)/H169</f>
        <v>6</v>
      </c>
      <c r="Q169" s="79">
        <f>N169/H169*9</f>
        <v>0</v>
      </c>
    </row>
    <row r="170" spans="1:17" ht="14" customHeight="1" x14ac:dyDescent="0.15">
      <c r="A170" s="87" t="s">
        <v>62</v>
      </c>
      <c r="B170" s="88">
        <v>2008</v>
      </c>
      <c r="C170" s="89">
        <v>1</v>
      </c>
      <c r="D170" s="89">
        <v>0</v>
      </c>
      <c r="E170" s="90">
        <v>13.5</v>
      </c>
      <c r="F170" s="89">
        <v>1</v>
      </c>
      <c r="G170" s="89">
        <v>0</v>
      </c>
      <c r="H170" s="89">
        <v>2</v>
      </c>
      <c r="I170" s="89">
        <v>4</v>
      </c>
      <c r="J170" s="89">
        <v>4</v>
      </c>
      <c r="K170" s="89">
        <v>3</v>
      </c>
      <c r="L170" s="89">
        <v>0</v>
      </c>
      <c r="M170" s="89">
        <v>2</v>
      </c>
      <c r="N170" s="89">
        <v>0</v>
      </c>
      <c r="O170" s="90">
        <v>0</v>
      </c>
      <c r="P170" s="78">
        <f>(M170+I170)/H170</f>
        <v>3</v>
      </c>
      <c r="Q170" s="79">
        <f>N170/H170*9</f>
        <v>0</v>
      </c>
    </row>
    <row r="171" spans="1:17" x14ac:dyDescent="0.15">
      <c r="A171" s="80" t="s">
        <v>108</v>
      </c>
      <c r="B171" s="81">
        <v>2016</v>
      </c>
      <c r="C171" s="81">
        <v>0</v>
      </c>
      <c r="D171" s="81">
        <v>0</v>
      </c>
      <c r="E171" s="81">
        <v>18</v>
      </c>
      <c r="F171" s="81">
        <v>2</v>
      </c>
      <c r="G171" s="81">
        <v>0</v>
      </c>
      <c r="H171" s="81">
        <v>1.33</v>
      </c>
      <c r="I171" s="81">
        <v>2</v>
      </c>
      <c r="J171" s="81">
        <v>3</v>
      </c>
      <c r="K171" s="81">
        <v>3</v>
      </c>
      <c r="L171" s="81">
        <v>0</v>
      </c>
      <c r="M171" s="81">
        <v>2</v>
      </c>
      <c r="N171" s="81">
        <v>0</v>
      </c>
      <c r="O171" s="81">
        <v>0</v>
      </c>
      <c r="P171" s="78">
        <f>(M171+I171)/H171</f>
        <v>3.007518796992481</v>
      </c>
      <c r="Q171" s="79">
        <f>N171/H171*9</f>
        <v>0</v>
      </c>
    </row>
    <row r="172" spans="1:17" ht="14" customHeight="1" x14ac:dyDescent="0.15">
      <c r="A172" s="87" t="s">
        <v>50</v>
      </c>
      <c r="B172" s="88">
        <v>2010</v>
      </c>
      <c r="C172" s="89">
        <v>0</v>
      </c>
      <c r="D172" s="89">
        <v>0</v>
      </c>
      <c r="E172" s="90">
        <v>5.4</v>
      </c>
      <c r="F172" s="89">
        <v>1</v>
      </c>
      <c r="G172" s="89">
        <v>0</v>
      </c>
      <c r="H172" s="89">
        <v>1.7</v>
      </c>
      <c r="I172" s="89">
        <v>1</v>
      </c>
      <c r="J172" s="89">
        <v>1</v>
      </c>
      <c r="K172" s="89">
        <v>1</v>
      </c>
      <c r="L172" s="89">
        <v>0</v>
      </c>
      <c r="M172" s="89">
        <v>1</v>
      </c>
      <c r="N172" s="89">
        <v>0</v>
      </c>
      <c r="O172" s="90">
        <v>0</v>
      </c>
      <c r="P172" s="78">
        <f>(M172+I172)/H172</f>
        <v>1.1764705882352942</v>
      </c>
      <c r="Q172" s="79">
        <f>N172/H172*9</f>
        <v>0</v>
      </c>
    </row>
    <row r="173" spans="1:17" ht="14" customHeight="1" x14ac:dyDescent="0.15">
      <c r="A173" s="80" t="s">
        <v>45</v>
      </c>
      <c r="B173" s="81">
        <v>2018</v>
      </c>
      <c r="C173" s="81">
        <v>0</v>
      </c>
      <c r="D173" s="81">
        <v>0</v>
      </c>
      <c r="E173" s="81">
        <v>4.5</v>
      </c>
      <c r="F173" s="81">
        <v>1</v>
      </c>
      <c r="G173" s="81">
        <v>0</v>
      </c>
      <c r="H173" s="81">
        <v>4</v>
      </c>
      <c r="I173" s="81">
        <v>11</v>
      </c>
      <c r="J173" s="81">
        <v>4</v>
      </c>
      <c r="K173" s="81">
        <v>2</v>
      </c>
      <c r="L173" s="81">
        <v>0</v>
      </c>
      <c r="M173" s="81">
        <v>1</v>
      </c>
      <c r="N173" s="81">
        <v>0</v>
      </c>
      <c r="O173" s="81">
        <v>0</v>
      </c>
      <c r="P173" s="78">
        <f>(M173+I173)/H173</f>
        <v>3</v>
      </c>
      <c r="Q173" s="79">
        <f>N173/H173*9</f>
        <v>0</v>
      </c>
    </row>
    <row r="174" spans="1:17" ht="14" customHeight="1" x14ac:dyDescent="0.15">
      <c r="A174" s="91" t="s">
        <v>111</v>
      </c>
      <c r="B174" s="92">
        <v>2019</v>
      </c>
      <c r="C174" s="92">
        <v>0</v>
      </c>
      <c r="D174" s="92">
        <v>0</v>
      </c>
      <c r="E174" s="92">
        <v>27</v>
      </c>
      <c r="F174" s="92">
        <v>1</v>
      </c>
      <c r="G174" s="92">
        <v>0</v>
      </c>
      <c r="H174" s="92">
        <v>0.2</v>
      </c>
      <c r="I174" s="92">
        <v>1</v>
      </c>
      <c r="J174" s="92">
        <v>2</v>
      </c>
      <c r="K174" s="92">
        <v>2</v>
      </c>
      <c r="L174" s="92">
        <v>1</v>
      </c>
      <c r="M174" s="92">
        <v>0</v>
      </c>
      <c r="N174" s="92">
        <v>0</v>
      </c>
      <c r="O174" s="92">
        <v>0</v>
      </c>
      <c r="P174" s="78">
        <f>(M174+I174)/H174</f>
        <v>5</v>
      </c>
      <c r="Q174" s="79">
        <f>N174/H174*9</f>
        <v>0</v>
      </c>
    </row>
    <row r="175" spans="1:17" ht="14" customHeight="1" x14ac:dyDescent="0.15">
      <c r="A175" s="95" t="s">
        <v>93</v>
      </c>
      <c r="B175" s="96">
        <v>2014</v>
      </c>
      <c r="C175" s="89">
        <v>0</v>
      </c>
      <c r="D175" s="89">
        <v>0</v>
      </c>
      <c r="E175" s="90">
        <v>0</v>
      </c>
      <c r="F175" s="89">
        <v>1</v>
      </c>
      <c r="G175" s="89">
        <v>0</v>
      </c>
      <c r="H175" s="89">
        <v>2</v>
      </c>
      <c r="I175" s="89">
        <v>0</v>
      </c>
      <c r="J175" s="89">
        <v>0</v>
      </c>
      <c r="K175" s="89">
        <v>0</v>
      </c>
      <c r="L175" s="89">
        <v>0</v>
      </c>
      <c r="M175" s="89">
        <v>0</v>
      </c>
      <c r="N175" s="89">
        <v>0</v>
      </c>
      <c r="O175" s="90">
        <v>0</v>
      </c>
      <c r="P175" s="78">
        <f>(M175+I175)/H175</f>
        <v>0</v>
      </c>
      <c r="Q175" s="79">
        <f>N175/H175*9</f>
        <v>0</v>
      </c>
    </row>
    <row r="176" spans="1:17" ht="14" customHeight="1" x14ac:dyDescent="0.15">
      <c r="A176" s="109" t="s">
        <v>111</v>
      </c>
      <c r="B176" s="110">
        <v>2018</v>
      </c>
      <c r="C176" s="110">
        <v>0</v>
      </c>
      <c r="D176" s="110">
        <v>0</v>
      </c>
      <c r="E176" s="110">
        <v>0</v>
      </c>
      <c r="F176" s="110">
        <v>1</v>
      </c>
      <c r="G176" s="110">
        <v>0</v>
      </c>
      <c r="H176" s="110">
        <v>0.33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  <c r="N176" s="110">
        <v>0</v>
      </c>
      <c r="O176" s="110">
        <v>0</v>
      </c>
      <c r="P176" s="111">
        <f>(M176+I176)/H176</f>
        <v>0</v>
      </c>
      <c r="Q176" s="112">
        <f>N176/H176*9</f>
        <v>0</v>
      </c>
    </row>
    <row r="177" spans="1:17" ht="14" customHeight="1" x14ac:dyDescent="0.2">
      <c r="A177" s="12"/>
      <c r="B177" s="13"/>
      <c r="C177" s="4"/>
      <c r="D177" s="4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6"/>
      <c r="P177" s="17"/>
      <c r="Q177" s="17"/>
    </row>
    <row r="178" spans="1:17" ht="14" customHeight="1" x14ac:dyDescent="0.15">
      <c r="A178" s="12"/>
      <c r="B178" s="13"/>
      <c r="C178" s="4"/>
      <c r="D178" s="4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6"/>
    </row>
    <row r="179" spans="1:17" ht="14" customHeight="1" x14ac:dyDescent="0.15">
      <c r="A179" s="12"/>
      <c r="B179" s="13"/>
      <c r="C179" s="4"/>
      <c r="D179" s="4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6"/>
    </row>
    <row r="180" spans="1:17" ht="14" customHeight="1" x14ac:dyDescent="0.15">
      <c r="A180" s="2"/>
      <c r="B180" s="3"/>
      <c r="C180" s="5"/>
      <c r="D180" s="5"/>
      <c r="E180" s="7"/>
      <c r="F180" s="5"/>
      <c r="G180" s="5"/>
      <c r="H180" s="5"/>
      <c r="I180" s="5"/>
      <c r="J180" s="5"/>
      <c r="K180" s="5"/>
      <c r="L180" s="5"/>
      <c r="M180" s="5"/>
      <c r="N180" s="5"/>
      <c r="O180" s="7"/>
    </row>
    <row r="181" spans="1:17" ht="14" customHeight="1" x14ac:dyDescent="0.15">
      <c r="A181" s="2"/>
      <c r="B181" s="1"/>
      <c r="C181" s="4"/>
      <c r="D181" s="4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7"/>
    </row>
    <row r="182" spans="1:17" ht="14" customHeight="1" x14ac:dyDescent="0.15"/>
    <row r="183" spans="1:17" ht="14" customHeight="1" x14ac:dyDescent="0.15"/>
    <row r="184" spans="1:17" ht="14" customHeight="1" x14ac:dyDescent="0.15"/>
    <row r="185" spans="1:17" ht="14" customHeight="1" x14ac:dyDescent="0.15"/>
    <row r="186" spans="1:17" ht="14" customHeight="1" x14ac:dyDescent="0.15"/>
    <row r="187" spans="1:17" ht="14" customHeight="1" x14ac:dyDescent="0.15"/>
  </sheetData>
  <sortState xmlns:xlrd2="http://schemas.microsoft.com/office/spreadsheetml/2017/richdata2" ref="A3:O231">
    <sortCondition ref="B3:B231"/>
  </sortState>
  <mergeCells count="1">
    <mergeCell ref="A1:O1"/>
  </mergeCells>
  <pageMargins left="0.7" right="0.7" top="0.75" bottom="0.75" header="0.3" footer="0.3"/>
  <pageSetup orientation="portrait" verticalDpi="120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ED13A-0B06-CC4E-8A7B-AE4ECCF59499}">
  <dimension ref="A1:U89"/>
  <sheetViews>
    <sheetView workbookViewId="0">
      <selection sqref="A1:U89"/>
    </sheetView>
  </sheetViews>
  <sheetFormatPr baseColWidth="10" defaultRowHeight="15" x14ac:dyDescent="0.2"/>
  <cols>
    <col min="1" max="1" width="22" customWidth="1"/>
    <col min="2" max="2" width="9.5" customWidth="1"/>
    <col min="3" max="13" width="6" customWidth="1"/>
    <col min="14" max="14" width="6.6640625" customWidth="1"/>
    <col min="15" max="15" width="6" customWidth="1"/>
    <col min="16" max="16" width="6.6640625" style="18" customWidth="1"/>
    <col min="17" max="17" width="6.33203125" customWidth="1"/>
    <col min="18" max="18" width="7" style="18" customWidth="1"/>
    <col min="19" max="20" width="6" customWidth="1"/>
    <col min="21" max="21" width="6.5" customWidth="1"/>
  </cols>
  <sheetData>
    <row r="1" spans="1:21" x14ac:dyDescent="0.2">
      <c r="A1" s="64" t="s">
        <v>182</v>
      </c>
      <c r="B1" s="64" t="s">
        <v>181</v>
      </c>
      <c r="C1" s="64" t="s">
        <v>3</v>
      </c>
      <c r="D1" s="64" t="s">
        <v>4</v>
      </c>
      <c r="E1" s="64" t="s">
        <v>5</v>
      </c>
      <c r="F1" s="64" t="s">
        <v>6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11</v>
      </c>
      <c r="L1" s="64" t="s">
        <v>12</v>
      </c>
      <c r="M1" s="64" t="s">
        <v>13</v>
      </c>
      <c r="N1" s="64" t="s">
        <v>14</v>
      </c>
      <c r="O1" s="64" t="s">
        <v>176</v>
      </c>
      <c r="P1" s="65" t="s">
        <v>15</v>
      </c>
      <c r="Q1" s="65" t="s">
        <v>16</v>
      </c>
      <c r="R1" s="65" t="s">
        <v>17</v>
      </c>
      <c r="S1" s="64" t="s">
        <v>18</v>
      </c>
      <c r="T1" s="64" t="s">
        <v>19</v>
      </c>
      <c r="U1" s="64" t="s">
        <v>20</v>
      </c>
    </row>
    <row r="2" spans="1:21" x14ac:dyDescent="0.2">
      <c r="A2" t="s">
        <v>27</v>
      </c>
      <c r="B2">
        <v>1</v>
      </c>
      <c r="C2">
        <v>1</v>
      </c>
      <c r="D2">
        <v>1</v>
      </c>
      <c r="E2">
        <v>1</v>
      </c>
      <c r="F2">
        <v>1</v>
      </c>
      <c r="G2">
        <v>0</v>
      </c>
      <c r="H2">
        <v>1</v>
      </c>
      <c r="I2">
        <v>0</v>
      </c>
      <c r="J2">
        <v>2</v>
      </c>
      <c r="K2">
        <v>0</v>
      </c>
      <c r="L2">
        <v>0</v>
      </c>
      <c r="M2">
        <v>0</v>
      </c>
      <c r="N2">
        <v>0</v>
      </c>
      <c r="O2">
        <f>(I2*4)+(H2*3)+(G2*2)+(F2-G2-H2-I2)+(K2+N2)</f>
        <v>3</v>
      </c>
      <c r="P2" s="18">
        <f>(F2+K2)/(D2+K2)</f>
        <v>1</v>
      </c>
      <c r="Q2" s="18">
        <f>((F2-G2-H2-I2)+(G2*2)+(H2*3)+(I2*4))/D2</f>
        <v>3</v>
      </c>
      <c r="R2" s="18">
        <f>F2/D2</f>
        <v>1</v>
      </c>
      <c r="S2">
        <v>0</v>
      </c>
      <c r="T2">
        <v>0</v>
      </c>
      <c r="U2" s="18">
        <f>P2+Q2</f>
        <v>4</v>
      </c>
    </row>
    <row r="3" spans="1:21" x14ac:dyDescent="0.2">
      <c r="A3" t="s">
        <v>130</v>
      </c>
      <c r="B3">
        <v>1</v>
      </c>
      <c r="C3">
        <v>1</v>
      </c>
      <c r="D3">
        <v>3</v>
      </c>
      <c r="E3">
        <v>1</v>
      </c>
      <c r="F3">
        <v>2</v>
      </c>
      <c r="G3">
        <v>0</v>
      </c>
      <c r="H3">
        <v>0</v>
      </c>
      <c r="I3">
        <v>0</v>
      </c>
      <c r="J3">
        <v>0</v>
      </c>
      <c r="K3">
        <v>1</v>
      </c>
      <c r="L3">
        <v>1</v>
      </c>
      <c r="M3">
        <v>0</v>
      </c>
      <c r="N3">
        <v>0</v>
      </c>
      <c r="O3">
        <f>(I3*4)+(H3*3)+(G3*2)+(F3-G3-H3-I3)+(K3+N3)</f>
        <v>3</v>
      </c>
      <c r="P3" s="18">
        <f>(F3+K3)/(D3+K3)</f>
        <v>0.75</v>
      </c>
      <c r="Q3" s="18">
        <f>((F3-G3-H3-I3)+(G3*2)+(H3*3)+(I3*4))/D3</f>
        <v>0.66666666666666663</v>
      </c>
      <c r="R3" s="18">
        <f>F3/D3</f>
        <v>0.66666666666666663</v>
      </c>
      <c r="S3">
        <v>0</v>
      </c>
      <c r="T3">
        <v>0</v>
      </c>
      <c r="U3" s="18">
        <f>P3+Q3</f>
        <v>1.4166666666666665</v>
      </c>
    </row>
    <row r="4" spans="1:21" x14ac:dyDescent="0.2">
      <c r="A4" t="s">
        <v>54</v>
      </c>
      <c r="B4">
        <v>1</v>
      </c>
      <c r="C4">
        <v>2</v>
      </c>
      <c r="D4">
        <v>8</v>
      </c>
      <c r="E4">
        <v>0</v>
      </c>
      <c r="F4">
        <v>5</v>
      </c>
      <c r="G4">
        <v>1</v>
      </c>
      <c r="H4">
        <v>0</v>
      </c>
      <c r="I4">
        <v>0</v>
      </c>
      <c r="J4">
        <v>4</v>
      </c>
      <c r="K4">
        <v>1</v>
      </c>
      <c r="L4">
        <v>1</v>
      </c>
      <c r="M4">
        <v>0</v>
      </c>
      <c r="N4">
        <v>0</v>
      </c>
      <c r="O4">
        <f>(I4*4)+(H4*3)+(G4*2)+(F4-G4-H4-I4)+(K4+N4)</f>
        <v>7</v>
      </c>
      <c r="P4" s="18">
        <f>(F4+K4)/(D4+K4)</f>
        <v>0.66666666666666663</v>
      </c>
      <c r="Q4" s="18">
        <f>((F4-G4-H4-I4)+(G4*2)+(H4*3)+(I4*4))/D4</f>
        <v>0.75</v>
      </c>
      <c r="R4" s="18">
        <f>F4/D4</f>
        <v>0.625</v>
      </c>
      <c r="S4">
        <v>0</v>
      </c>
      <c r="T4">
        <v>0</v>
      </c>
      <c r="U4" s="18">
        <f>P4+Q4</f>
        <v>1.4166666666666665</v>
      </c>
    </row>
    <row r="5" spans="1:21" x14ac:dyDescent="0.2">
      <c r="A5" t="s">
        <v>104</v>
      </c>
      <c r="B5">
        <v>1</v>
      </c>
      <c r="C5">
        <v>5</v>
      </c>
      <c r="D5">
        <v>6</v>
      </c>
      <c r="E5">
        <v>1</v>
      </c>
      <c r="F5">
        <v>3</v>
      </c>
      <c r="G5">
        <v>0</v>
      </c>
      <c r="H5">
        <v>0</v>
      </c>
      <c r="I5">
        <v>0</v>
      </c>
      <c r="J5">
        <v>2</v>
      </c>
      <c r="K5">
        <v>0</v>
      </c>
      <c r="L5">
        <v>1</v>
      </c>
      <c r="M5">
        <v>2</v>
      </c>
      <c r="N5">
        <v>0</v>
      </c>
      <c r="O5">
        <f>(I5*4)+(H5*3)+(G5*2)+(F5-G5-H5-I5)+(K5+N5)</f>
        <v>3</v>
      </c>
      <c r="P5" s="18">
        <f>(F5+K5)/(D5+K5)</f>
        <v>0.5</v>
      </c>
      <c r="Q5" s="18">
        <f>((F5-G5-H5-I5)+(G5*2)+(H5*3)+(I5*4))/D5</f>
        <v>0.5</v>
      </c>
      <c r="R5" s="18">
        <f>F5/D5</f>
        <v>0.5</v>
      </c>
      <c r="S5">
        <v>0</v>
      </c>
      <c r="T5">
        <v>0</v>
      </c>
      <c r="U5" s="18">
        <f>P5+Q5</f>
        <v>1</v>
      </c>
    </row>
    <row r="6" spans="1:21" x14ac:dyDescent="0.2">
      <c r="A6" t="s">
        <v>103</v>
      </c>
      <c r="B6">
        <v>2</v>
      </c>
      <c r="C6">
        <v>6</v>
      </c>
      <c r="D6">
        <v>25</v>
      </c>
      <c r="E6">
        <v>8</v>
      </c>
      <c r="F6">
        <v>12</v>
      </c>
      <c r="G6">
        <v>1</v>
      </c>
      <c r="H6">
        <v>0</v>
      </c>
      <c r="I6">
        <v>0</v>
      </c>
      <c r="J6">
        <v>3</v>
      </c>
      <c r="K6">
        <v>2</v>
      </c>
      <c r="L6">
        <v>3</v>
      </c>
      <c r="M6">
        <v>0</v>
      </c>
      <c r="N6">
        <v>0</v>
      </c>
      <c r="O6">
        <f>(I6*4)+(H6*3)+(G6*2)+(F6-G6-H6-I6)+(K6+N6)</f>
        <v>15</v>
      </c>
      <c r="P6" s="18">
        <f>(F6+K6)/(D6+K6)</f>
        <v>0.51851851851851849</v>
      </c>
      <c r="Q6" s="18">
        <f>((F6-G6-H6-I6)+(G6*2)+(H6*3)+(I6*4))/D6</f>
        <v>0.52</v>
      </c>
      <c r="R6" s="18">
        <f>F6/D6</f>
        <v>0.48</v>
      </c>
      <c r="S6">
        <v>0</v>
      </c>
      <c r="T6">
        <v>0</v>
      </c>
      <c r="U6" s="18">
        <f>P6+Q6</f>
        <v>1.0385185185185186</v>
      </c>
    </row>
    <row r="7" spans="1:21" x14ac:dyDescent="0.2">
      <c r="A7" t="s">
        <v>85</v>
      </c>
      <c r="B7">
        <v>2</v>
      </c>
      <c r="C7">
        <v>21</v>
      </c>
      <c r="D7">
        <v>86</v>
      </c>
      <c r="E7">
        <v>19</v>
      </c>
      <c r="F7">
        <v>40</v>
      </c>
      <c r="G7">
        <v>4</v>
      </c>
      <c r="H7">
        <v>0</v>
      </c>
      <c r="I7">
        <v>1</v>
      </c>
      <c r="J7">
        <v>17</v>
      </c>
      <c r="K7">
        <v>4</v>
      </c>
      <c r="L7">
        <v>0</v>
      </c>
      <c r="M7">
        <v>10</v>
      </c>
      <c r="N7">
        <v>2</v>
      </c>
      <c r="O7">
        <f>(I7*4)+(H7*3)+(G7*2)+(F7-G7-H7-I7)+(K7+N7)</f>
        <v>53</v>
      </c>
      <c r="P7" s="18">
        <f>(F7+K7)/(D7+K7)</f>
        <v>0.48888888888888887</v>
      </c>
      <c r="Q7" s="18">
        <f>((F7-G7-H7-I7)+(G7*2)+(H7*3)+(I7*4))/D7</f>
        <v>0.54651162790697672</v>
      </c>
      <c r="R7" s="18">
        <f>F7/D7</f>
        <v>0.46511627906976744</v>
      </c>
      <c r="S7">
        <v>0</v>
      </c>
      <c r="T7">
        <v>1</v>
      </c>
      <c r="U7" s="18">
        <f>P7+Q7</f>
        <v>1.0354005167958655</v>
      </c>
    </row>
    <row r="8" spans="1:21" x14ac:dyDescent="0.2">
      <c r="A8" t="s">
        <v>46</v>
      </c>
      <c r="B8">
        <v>4</v>
      </c>
      <c r="C8">
        <v>74</v>
      </c>
      <c r="D8">
        <v>325</v>
      </c>
      <c r="E8">
        <v>82</v>
      </c>
      <c r="F8">
        <v>140</v>
      </c>
      <c r="G8">
        <v>31</v>
      </c>
      <c r="H8">
        <v>4</v>
      </c>
      <c r="I8">
        <v>9</v>
      </c>
      <c r="J8">
        <v>85</v>
      </c>
      <c r="K8">
        <v>21</v>
      </c>
      <c r="L8">
        <v>13</v>
      </c>
      <c r="M8">
        <v>3</v>
      </c>
      <c r="N8">
        <v>1</v>
      </c>
      <c r="O8">
        <f>(I8*4)+(H8*3)+(G8*2)+(F8-G8-H8-I8)+(K8+N8)</f>
        <v>228</v>
      </c>
      <c r="P8" s="18">
        <f>(F8+K8)/(D8+K8)</f>
        <v>0.46531791907514453</v>
      </c>
      <c r="Q8" s="18">
        <f>((F8-G8-H8-I8)+(G8*2)+(H8*3)+(I8*4))/D8</f>
        <v>0.63384615384615384</v>
      </c>
      <c r="R8" s="18">
        <f>F8/D8</f>
        <v>0.43076923076923079</v>
      </c>
      <c r="S8">
        <v>4</v>
      </c>
      <c r="T8">
        <v>0</v>
      </c>
      <c r="U8" s="18">
        <f>P8+Q8</f>
        <v>1.0991640729212984</v>
      </c>
    </row>
    <row r="9" spans="1:21" x14ac:dyDescent="0.2">
      <c r="A9" t="s">
        <v>64</v>
      </c>
      <c r="B9">
        <v>4</v>
      </c>
      <c r="C9">
        <v>24</v>
      </c>
      <c r="D9">
        <v>7</v>
      </c>
      <c r="E9">
        <v>2</v>
      </c>
      <c r="F9">
        <v>3</v>
      </c>
      <c r="G9">
        <v>1</v>
      </c>
      <c r="H9">
        <v>0</v>
      </c>
      <c r="I9">
        <v>0</v>
      </c>
      <c r="J9">
        <v>3</v>
      </c>
      <c r="K9">
        <v>3</v>
      </c>
      <c r="L9">
        <v>0</v>
      </c>
      <c r="M9">
        <v>0</v>
      </c>
      <c r="N9">
        <v>0</v>
      </c>
      <c r="O9">
        <f>(I9*4)+(H9*3)+(G9*2)+(F9-G9-H9-I9)+(K9+N9)</f>
        <v>7</v>
      </c>
      <c r="P9" s="18">
        <f>(F9+K9)/(D9+K9)</f>
        <v>0.6</v>
      </c>
      <c r="Q9" s="18">
        <f>((F9-G9-H9-I9)+(G9*2)+(H9*3)+(I9*4))/D9</f>
        <v>0.5714285714285714</v>
      </c>
      <c r="R9" s="18">
        <f>F9/D9</f>
        <v>0.42857142857142855</v>
      </c>
      <c r="S9">
        <v>0</v>
      </c>
      <c r="T9">
        <v>1</v>
      </c>
      <c r="U9" s="18">
        <f>P9+Q9</f>
        <v>1.1714285714285713</v>
      </c>
    </row>
    <row r="10" spans="1:21" x14ac:dyDescent="0.2">
      <c r="A10" t="s">
        <v>115</v>
      </c>
      <c r="B10">
        <v>2</v>
      </c>
      <c r="C10">
        <v>22</v>
      </c>
      <c r="D10">
        <v>56</v>
      </c>
      <c r="E10">
        <v>14</v>
      </c>
      <c r="F10">
        <v>23</v>
      </c>
      <c r="G10">
        <v>3</v>
      </c>
      <c r="H10">
        <v>1</v>
      </c>
      <c r="I10">
        <v>0</v>
      </c>
      <c r="J10">
        <v>12</v>
      </c>
      <c r="K10">
        <v>9</v>
      </c>
      <c r="L10">
        <v>12</v>
      </c>
      <c r="M10">
        <v>0</v>
      </c>
      <c r="N10">
        <v>0</v>
      </c>
      <c r="O10">
        <f>(I10*4)+(H10*3)+(G10*2)+(F10-G10-H10-I10)+(K10+N10)</f>
        <v>37</v>
      </c>
      <c r="P10" s="18">
        <f>(F10+K10)/(D10+K10)</f>
        <v>0.49230769230769234</v>
      </c>
      <c r="Q10" s="18">
        <f>((F10-G10-H10-I10)+(G10*2)+(H10*3)+(I10*4))/D10</f>
        <v>0.5</v>
      </c>
      <c r="R10" s="18">
        <f>F10/D10</f>
        <v>0.4107142857142857</v>
      </c>
      <c r="S10">
        <v>0</v>
      </c>
      <c r="T10">
        <v>0</v>
      </c>
      <c r="U10" s="18">
        <f>P10+Q10</f>
        <v>0.99230769230769234</v>
      </c>
    </row>
    <row r="11" spans="1:21" x14ac:dyDescent="0.2">
      <c r="A11" t="s">
        <v>82</v>
      </c>
      <c r="B11">
        <v>1</v>
      </c>
      <c r="C11">
        <v>1</v>
      </c>
      <c r="D11">
        <v>5</v>
      </c>
      <c r="E11">
        <v>2</v>
      </c>
      <c r="F11">
        <v>2</v>
      </c>
      <c r="G11">
        <v>0</v>
      </c>
      <c r="H11">
        <v>0</v>
      </c>
      <c r="I11">
        <v>0</v>
      </c>
      <c r="J11">
        <v>2</v>
      </c>
      <c r="K11">
        <v>0</v>
      </c>
      <c r="L11">
        <v>1</v>
      </c>
      <c r="M11">
        <v>0</v>
      </c>
      <c r="N11">
        <v>0</v>
      </c>
      <c r="O11">
        <f>(I11*4)+(H11*3)+(G11*2)+(F11-G11-H11-I11)+(K11+N11)</f>
        <v>2</v>
      </c>
      <c r="P11" s="18">
        <f>(F11+K11)/(D11+K11)</f>
        <v>0.4</v>
      </c>
      <c r="Q11" s="18">
        <f>((F11-G11-H11-I11)+(G11*2)+(H11*3)+(I11*4))/D11</f>
        <v>0.4</v>
      </c>
      <c r="R11" s="18">
        <f>F11/D11</f>
        <v>0.4</v>
      </c>
      <c r="S11">
        <v>0</v>
      </c>
      <c r="T11">
        <v>0</v>
      </c>
      <c r="U11" s="18">
        <f>P11+Q11</f>
        <v>0.8</v>
      </c>
    </row>
    <row r="12" spans="1:21" x14ac:dyDescent="0.2">
      <c r="A12" t="s">
        <v>102</v>
      </c>
      <c r="B12">
        <v>4</v>
      </c>
      <c r="C12">
        <v>71</v>
      </c>
      <c r="D12">
        <v>289</v>
      </c>
      <c r="E12">
        <v>75</v>
      </c>
      <c r="F12">
        <v>106</v>
      </c>
      <c r="G12">
        <v>23</v>
      </c>
      <c r="H12">
        <v>5</v>
      </c>
      <c r="I12">
        <v>6</v>
      </c>
      <c r="J12">
        <v>47</v>
      </c>
      <c r="K12">
        <v>30</v>
      </c>
      <c r="L12">
        <v>34</v>
      </c>
      <c r="M12">
        <v>29</v>
      </c>
      <c r="N12">
        <v>7</v>
      </c>
      <c r="O12">
        <f>(I12*4)+(H12*3)+(G12*2)+(F12-G12-H12-I12)+(K12+N12)</f>
        <v>194</v>
      </c>
      <c r="P12" s="18">
        <f>(F12+K12)/(D12+K12)</f>
        <v>0.42633228840125392</v>
      </c>
      <c r="Q12" s="18">
        <f>((F12-G12-H12-I12)+(G12*2)+(H12*3)+(I12*4))/D12</f>
        <v>0.54325259515570934</v>
      </c>
      <c r="R12" s="18">
        <f>F12/D12</f>
        <v>0.36678200692041524</v>
      </c>
      <c r="S12">
        <v>4</v>
      </c>
      <c r="T12">
        <v>2</v>
      </c>
      <c r="U12" s="18">
        <f>P12+Q12</f>
        <v>0.96958488355696326</v>
      </c>
    </row>
    <row r="13" spans="1:21" x14ac:dyDescent="0.2">
      <c r="A13" t="s">
        <v>34</v>
      </c>
      <c r="B13">
        <v>13</v>
      </c>
      <c r="C13">
        <v>424</v>
      </c>
      <c r="D13">
        <v>1660</v>
      </c>
      <c r="E13">
        <v>454</v>
      </c>
      <c r="F13">
        <v>603</v>
      </c>
      <c r="G13">
        <v>144</v>
      </c>
      <c r="H13">
        <v>8</v>
      </c>
      <c r="I13">
        <v>47</v>
      </c>
      <c r="J13">
        <v>344</v>
      </c>
      <c r="K13">
        <v>227</v>
      </c>
      <c r="L13">
        <v>171</v>
      </c>
      <c r="M13">
        <v>86</v>
      </c>
      <c r="N13">
        <v>73</v>
      </c>
      <c r="O13">
        <f>(I13*4)+(H13*3)+(G13*2)+(F13-G13-H13-I13)+(K13+N13)</f>
        <v>1204</v>
      </c>
      <c r="P13" s="18">
        <f>(F13+K13)/(D13+K13)</f>
        <v>0.43985161632220454</v>
      </c>
      <c r="Q13" s="18">
        <f>((F13-G13-H13-I13)+(G13*2)+(H13*3)+(I13*4))/D13</f>
        <v>0.54457831325301209</v>
      </c>
      <c r="R13" s="18">
        <f>F13/D13</f>
        <v>0.36325301204819277</v>
      </c>
      <c r="S13">
        <v>19</v>
      </c>
      <c r="T13">
        <v>2</v>
      </c>
      <c r="U13" s="18">
        <f>P13+Q13</f>
        <v>0.98442992957521658</v>
      </c>
    </row>
    <row r="14" spans="1:21" x14ac:dyDescent="0.2">
      <c r="A14" t="s">
        <v>50</v>
      </c>
      <c r="B14">
        <v>11</v>
      </c>
      <c r="C14">
        <v>325</v>
      </c>
      <c r="D14">
        <v>1216</v>
      </c>
      <c r="E14">
        <v>245</v>
      </c>
      <c r="F14">
        <v>427</v>
      </c>
      <c r="G14">
        <v>56</v>
      </c>
      <c r="H14">
        <v>4</v>
      </c>
      <c r="I14">
        <v>10</v>
      </c>
      <c r="J14">
        <v>235</v>
      </c>
      <c r="K14">
        <v>97</v>
      </c>
      <c r="L14">
        <v>75</v>
      </c>
      <c r="M14">
        <v>36</v>
      </c>
      <c r="N14">
        <v>65</v>
      </c>
      <c r="O14">
        <f>(I14*4)+(H14*3)+(G14*2)+(F14-G14-H14-I14)+(K14+N14)</f>
        <v>683</v>
      </c>
      <c r="P14" s="18">
        <f>(F14+K14)/(D14+K14)</f>
        <v>0.39908606245239908</v>
      </c>
      <c r="Q14" s="18">
        <f>((F14-G14-H14-I14)+(G14*2)+(H14*3)+(I14*4))/D14</f>
        <v>0.42845394736842107</v>
      </c>
      <c r="R14" s="18">
        <f>F14/D14</f>
        <v>0.35115131578947367</v>
      </c>
      <c r="S14">
        <v>14</v>
      </c>
      <c r="T14">
        <v>14</v>
      </c>
      <c r="U14" s="18">
        <f>P14+Q14</f>
        <v>0.8275400098208201</v>
      </c>
    </row>
    <row r="15" spans="1:21" x14ac:dyDescent="0.2">
      <c r="A15" t="s">
        <v>113</v>
      </c>
      <c r="B15">
        <v>5</v>
      </c>
      <c r="C15">
        <v>112</v>
      </c>
      <c r="D15">
        <v>434</v>
      </c>
      <c r="E15">
        <v>94</v>
      </c>
      <c r="F15">
        <v>151</v>
      </c>
      <c r="G15">
        <v>33</v>
      </c>
      <c r="H15">
        <v>2</v>
      </c>
      <c r="I15">
        <v>0</v>
      </c>
      <c r="J15">
        <v>70</v>
      </c>
      <c r="K15">
        <v>62</v>
      </c>
      <c r="L15">
        <v>42</v>
      </c>
      <c r="M15">
        <v>17</v>
      </c>
      <c r="N15">
        <v>7</v>
      </c>
      <c r="O15">
        <f>(I15*4)+(H15*3)+(G15*2)+(F15-G15-H15-I15)+(K15+N15)</f>
        <v>257</v>
      </c>
      <c r="P15" s="18">
        <f>(F15+K15)/(D15+K15)</f>
        <v>0.42943548387096775</v>
      </c>
      <c r="Q15" s="18">
        <f>((F15-G15-H15-I15)+(G15*2)+(H15*3)+(I15*4))/D15</f>
        <v>0.43317972350230416</v>
      </c>
      <c r="R15" s="18">
        <f>F15/D15</f>
        <v>0.34792626728110598</v>
      </c>
      <c r="S15">
        <v>5</v>
      </c>
      <c r="T15">
        <v>11</v>
      </c>
      <c r="U15" s="18">
        <f>P15+Q15</f>
        <v>0.86261520737327191</v>
      </c>
    </row>
    <row r="16" spans="1:21" x14ac:dyDescent="0.2">
      <c r="A16" t="s">
        <v>106</v>
      </c>
      <c r="B16">
        <v>3</v>
      </c>
      <c r="C16">
        <v>7</v>
      </c>
      <c r="D16">
        <v>12</v>
      </c>
      <c r="E16">
        <v>3</v>
      </c>
      <c r="F16">
        <v>4</v>
      </c>
      <c r="G16">
        <v>0</v>
      </c>
      <c r="H16">
        <v>0</v>
      </c>
      <c r="I16">
        <v>0</v>
      </c>
      <c r="J16">
        <v>2</v>
      </c>
      <c r="K16">
        <v>0</v>
      </c>
      <c r="L16">
        <v>0</v>
      </c>
      <c r="M16">
        <v>0</v>
      </c>
      <c r="N16">
        <v>1</v>
      </c>
      <c r="O16">
        <f>(I16*4)+(H16*3)+(G16*2)+(F16-G16-H16-I16)+(K16+N16)</f>
        <v>5</v>
      </c>
      <c r="P16" s="18">
        <f>(F16+K16)/(D16+K16)</f>
        <v>0.33333333333333331</v>
      </c>
      <c r="Q16" s="18">
        <f>((F16-G16-H16-I16)+(G16*2)+(H16*3)+(I16*4))/D16</f>
        <v>0.33333333333333331</v>
      </c>
      <c r="R16" s="18">
        <f>F16/D16</f>
        <v>0.33333333333333331</v>
      </c>
      <c r="S16">
        <v>0</v>
      </c>
      <c r="T16">
        <v>1</v>
      </c>
      <c r="U16" s="18">
        <f>P16+Q16</f>
        <v>0.66666666666666663</v>
      </c>
    </row>
    <row r="17" spans="1:21" x14ac:dyDescent="0.2">
      <c r="A17" t="s">
        <v>77</v>
      </c>
      <c r="B17">
        <v>10</v>
      </c>
      <c r="C17">
        <v>230</v>
      </c>
      <c r="D17">
        <v>784</v>
      </c>
      <c r="E17">
        <v>159</v>
      </c>
      <c r="F17">
        <v>260</v>
      </c>
      <c r="G17">
        <v>56</v>
      </c>
      <c r="H17">
        <v>1</v>
      </c>
      <c r="I17">
        <v>29</v>
      </c>
      <c r="J17">
        <v>210</v>
      </c>
      <c r="K17">
        <v>139</v>
      </c>
      <c r="L17">
        <v>99</v>
      </c>
      <c r="M17">
        <v>5</v>
      </c>
      <c r="N17">
        <v>5</v>
      </c>
      <c r="O17">
        <f>(I17*4)+(H17*3)+(G17*2)+(F17-G17-H17-I17)+(K17+N17)</f>
        <v>549</v>
      </c>
      <c r="P17" s="18">
        <f>(F17+K17)/(D17+K17)</f>
        <v>0.43228602383531961</v>
      </c>
      <c r="Q17" s="18">
        <f>((F17-G17-H17-I17)+(G17*2)+(H17*3)+(I17*4))/D17</f>
        <v>0.51658163265306123</v>
      </c>
      <c r="R17" s="18">
        <f>F17/D17</f>
        <v>0.33163265306122447</v>
      </c>
      <c r="S17">
        <v>6</v>
      </c>
      <c r="T17">
        <v>8</v>
      </c>
      <c r="U17" s="18">
        <f>P17+Q17</f>
        <v>0.9488676564883809</v>
      </c>
    </row>
    <row r="18" spans="1:21" x14ac:dyDescent="0.2">
      <c r="A18" t="s">
        <v>114</v>
      </c>
      <c r="B18">
        <v>5</v>
      </c>
      <c r="C18">
        <v>117</v>
      </c>
      <c r="D18">
        <v>453</v>
      </c>
      <c r="E18">
        <v>66</v>
      </c>
      <c r="F18">
        <v>147</v>
      </c>
      <c r="G18">
        <v>27</v>
      </c>
      <c r="H18">
        <v>1</v>
      </c>
      <c r="I18">
        <v>5</v>
      </c>
      <c r="J18">
        <v>107</v>
      </c>
      <c r="K18">
        <v>43</v>
      </c>
      <c r="L18">
        <v>46</v>
      </c>
      <c r="M18">
        <v>1</v>
      </c>
      <c r="N18">
        <v>7</v>
      </c>
      <c r="O18">
        <f>(I18*4)+(H18*3)+(G18*2)+(F18-G18-H18-I18)+(K18+N18)</f>
        <v>241</v>
      </c>
      <c r="P18" s="18">
        <f>(F18+K18)/(D18+K18)</f>
        <v>0.38306451612903225</v>
      </c>
      <c r="Q18" s="18">
        <f>((F18-G18-H18-I18)+(G18*2)+(H18*3)+(I18*4))/D18</f>
        <v>0.4216335540838852</v>
      </c>
      <c r="R18" s="18">
        <f>F18/D18</f>
        <v>0.32450331125827814</v>
      </c>
      <c r="S18">
        <v>5</v>
      </c>
      <c r="T18">
        <v>1</v>
      </c>
      <c r="U18" s="18">
        <f>P18+Q18</f>
        <v>0.80469807021291739</v>
      </c>
    </row>
    <row r="19" spans="1:21" x14ac:dyDescent="0.2">
      <c r="A19" t="s">
        <v>94</v>
      </c>
      <c r="B19">
        <v>4</v>
      </c>
      <c r="C19">
        <v>100</v>
      </c>
      <c r="D19">
        <v>401</v>
      </c>
      <c r="E19">
        <v>100</v>
      </c>
      <c r="F19">
        <v>127</v>
      </c>
      <c r="G19">
        <v>19</v>
      </c>
      <c r="H19">
        <v>1</v>
      </c>
      <c r="I19">
        <v>3</v>
      </c>
      <c r="J19">
        <v>88</v>
      </c>
      <c r="K19">
        <v>43</v>
      </c>
      <c r="L19">
        <v>56</v>
      </c>
      <c r="M19">
        <v>12</v>
      </c>
      <c r="N19">
        <v>14</v>
      </c>
      <c r="O19">
        <f>(I19*4)+(H19*3)+(G19*2)+(F19-G19-H19-I19)+(K19+N19)</f>
        <v>214</v>
      </c>
      <c r="P19" s="18">
        <f>(F19+K19)/(D19+K19)</f>
        <v>0.38288288288288286</v>
      </c>
      <c r="Q19" s="18">
        <f>((F19-G19-H19-I19)+(G19*2)+(H19*3)+(I19*4))/D19</f>
        <v>0.39152119700748128</v>
      </c>
      <c r="R19" s="18">
        <f>F19/D19</f>
        <v>0.3167082294264339</v>
      </c>
      <c r="S19">
        <v>5</v>
      </c>
      <c r="T19">
        <v>4</v>
      </c>
      <c r="U19" s="18">
        <f>P19+Q19</f>
        <v>0.77440407989036419</v>
      </c>
    </row>
    <row r="20" spans="1:21" x14ac:dyDescent="0.2">
      <c r="A20" t="s">
        <v>99</v>
      </c>
      <c r="B20">
        <v>1</v>
      </c>
      <c r="C20">
        <v>15</v>
      </c>
      <c r="D20">
        <v>57</v>
      </c>
      <c r="E20">
        <v>15</v>
      </c>
      <c r="F20">
        <v>18</v>
      </c>
      <c r="G20">
        <v>3</v>
      </c>
      <c r="H20">
        <v>0</v>
      </c>
      <c r="I20">
        <v>4</v>
      </c>
      <c r="J20">
        <v>19</v>
      </c>
      <c r="K20">
        <v>8</v>
      </c>
      <c r="L20">
        <v>9</v>
      </c>
      <c r="M20">
        <v>1</v>
      </c>
      <c r="N20">
        <v>3</v>
      </c>
      <c r="O20">
        <f>(I20*4)+(H20*3)+(G20*2)+(F20-G20-H20-I20)+(K20+N20)</f>
        <v>44</v>
      </c>
      <c r="P20" s="18">
        <f>(F20+K20)/(D20+K20)</f>
        <v>0.4</v>
      </c>
      <c r="Q20" s="18">
        <f>((F20-G20-H20-I20)+(G20*2)+(H20*3)+(I20*4))/D20</f>
        <v>0.57894736842105265</v>
      </c>
      <c r="R20" s="18">
        <f>F20/D20</f>
        <v>0.31578947368421051</v>
      </c>
      <c r="S20">
        <v>3</v>
      </c>
      <c r="T20">
        <v>0</v>
      </c>
      <c r="U20" s="18">
        <f>P20+Q20</f>
        <v>0.97894736842105268</v>
      </c>
    </row>
    <row r="21" spans="1:21" x14ac:dyDescent="0.2">
      <c r="A21" t="s">
        <v>142</v>
      </c>
      <c r="B21">
        <v>1</v>
      </c>
      <c r="C21">
        <v>5</v>
      </c>
      <c r="D21">
        <v>16</v>
      </c>
      <c r="E21">
        <v>1</v>
      </c>
      <c r="F21">
        <v>5</v>
      </c>
      <c r="G21">
        <v>0</v>
      </c>
      <c r="H21">
        <v>0</v>
      </c>
      <c r="I21">
        <v>0</v>
      </c>
      <c r="J21">
        <v>6</v>
      </c>
      <c r="K21">
        <v>2</v>
      </c>
      <c r="L21">
        <v>4</v>
      </c>
      <c r="M21">
        <v>0</v>
      </c>
      <c r="N21">
        <v>1</v>
      </c>
      <c r="O21">
        <f>(I21*4)+(H21*3)+(G21*2)+(F21-G21-H21-I21)+(K21+N21)</f>
        <v>8</v>
      </c>
      <c r="P21" s="18">
        <f>(F21+K21)/(D21+K21)</f>
        <v>0.3888888888888889</v>
      </c>
      <c r="Q21" s="18">
        <f>((F21-G21-H21-I21)+(G21*2)+(H21*3)+(I21*4))/D21</f>
        <v>0.3125</v>
      </c>
      <c r="R21" s="18">
        <f>F21/D21</f>
        <v>0.3125</v>
      </c>
      <c r="S21">
        <v>1</v>
      </c>
      <c r="T21">
        <v>0</v>
      </c>
      <c r="U21" s="18">
        <f>P21+Q21</f>
        <v>0.70138888888888884</v>
      </c>
    </row>
    <row r="22" spans="1:21" x14ac:dyDescent="0.2">
      <c r="A22" t="s">
        <v>39</v>
      </c>
      <c r="B22">
        <v>5</v>
      </c>
      <c r="C22">
        <v>132</v>
      </c>
      <c r="D22">
        <v>473</v>
      </c>
      <c r="E22">
        <v>98</v>
      </c>
      <c r="F22">
        <v>145</v>
      </c>
      <c r="G22">
        <v>30</v>
      </c>
      <c r="H22">
        <v>4</v>
      </c>
      <c r="I22">
        <v>8</v>
      </c>
      <c r="J22">
        <v>86</v>
      </c>
      <c r="K22">
        <v>71</v>
      </c>
      <c r="L22">
        <v>61</v>
      </c>
      <c r="M22">
        <v>8</v>
      </c>
      <c r="N22">
        <v>11</v>
      </c>
      <c r="O22">
        <f>(I22*4)+(H22*3)+(G22*2)+(F22-G22-H22-I22)+(K22+N22)</f>
        <v>289</v>
      </c>
      <c r="P22" s="18">
        <f>(F22+K22)/(D22+K22)</f>
        <v>0.39705882352941174</v>
      </c>
      <c r="Q22" s="18">
        <f>((F22-G22-H22-I22)+(G22*2)+(H22*3)+(I22*4))/D22</f>
        <v>0.43763213530655393</v>
      </c>
      <c r="R22" s="18">
        <f>F22/D22</f>
        <v>0.30655391120507397</v>
      </c>
      <c r="S22">
        <v>6</v>
      </c>
      <c r="T22">
        <v>5</v>
      </c>
      <c r="U22" s="18">
        <f>P22+Q22</f>
        <v>0.83469095883596567</v>
      </c>
    </row>
    <row r="23" spans="1:21" x14ac:dyDescent="0.2">
      <c r="A23" t="s">
        <v>76</v>
      </c>
      <c r="B23">
        <v>6</v>
      </c>
      <c r="C23">
        <v>128</v>
      </c>
      <c r="D23">
        <v>449</v>
      </c>
      <c r="E23">
        <v>80</v>
      </c>
      <c r="F23">
        <v>136</v>
      </c>
      <c r="G23">
        <v>30</v>
      </c>
      <c r="H23">
        <v>2</v>
      </c>
      <c r="I23">
        <v>2</v>
      </c>
      <c r="J23">
        <v>92</v>
      </c>
      <c r="K23">
        <v>64</v>
      </c>
      <c r="L23">
        <v>80</v>
      </c>
      <c r="M23">
        <v>10</v>
      </c>
      <c r="N23">
        <v>5</v>
      </c>
      <c r="O23">
        <f>(I23*4)+(H23*3)+(G23*2)+(F23-G23-H23-I23)+(K23+N23)</f>
        <v>245</v>
      </c>
      <c r="P23" s="18">
        <f>(F23+K23)/(D23+K23)</f>
        <v>0.38986354775828458</v>
      </c>
      <c r="Q23" s="18">
        <f>((F23-G23-H23-I23)+(G23*2)+(H23*3)+(I23*4))/D23</f>
        <v>0.39198218262806234</v>
      </c>
      <c r="R23" s="18">
        <f>F23/D23</f>
        <v>0.30289532293986637</v>
      </c>
      <c r="S23">
        <v>4</v>
      </c>
      <c r="T23">
        <v>6</v>
      </c>
      <c r="U23" s="18">
        <f>P23+Q23</f>
        <v>0.78184573038634686</v>
      </c>
    </row>
    <row r="24" spans="1:21" x14ac:dyDescent="0.2">
      <c r="A24" t="s">
        <v>127</v>
      </c>
      <c r="B24">
        <v>2</v>
      </c>
      <c r="C24">
        <v>43</v>
      </c>
      <c r="D24">
        <v>139</v>
      </c>
      <c r="E24">
        <v>25</v>
      </c>
      <c r="F24">
        <v>42</v>
      </c>
      <c r="G24">
        <v>8</v>
      </c>
      <c r="H24">
        <v>0</v>
      </c>
      <c r="I24">
        <v>4</v>
      </c>
      <c r="J24">
        <v>21</v>
      </c>
      <c r="K24">
        <v>12</v>
      </c>
      <c r="L24">
        <v>25</v>
      </c>
      <c r="M24">
        <v>3</v>
      </c>
      <c r="N24">
        <v>7</v>
      </c>
      <c r="O24">
        <f>(I24*4)+(H24*3)+(G24*2)+(F24-G24-H24-I24)+(K24+N24)</f>
        <v>81</v>
      </c>
      <c r="P24" s="18">
        <f>(F24+K24)/(D24+K24)</f>
        <v>0.35761589403973509</v>
      </c>
      <c r="Q24" s="18">
        <f>((F24-G24-H24-I24)+(G24*2)+(H24*3)+(I24*4))/D24</f>
        <v>0.4460431654676259</v>
      </c>
      <c r="R24" s="18">
        <f>F24/D24</f>
        <v>0.30215827338129497</v>
      </c>
      <c r="S24">
        <v>1</v>
      </c>
      <c r="T24">
        <v>2</v>
      </c>
      <c r="U24" s="18">
        <f>P24+Q24</f>
        <v>0.80365905950736094</v>
      </c>
    </row>
    <row r="25" spans="1:21" x14ac:dyDescent="0.2">
      <c r="A25" t="s">
        <v>97</v>
      </c>
      <c r="B25">
        <v>3</v>
      </c>
      <c r="C25">
        <v>61</v>
      </c>
      <c r="D25">
        <v>198</v>
      </c>
      <c r="E25">
        <v>46</v>
      </c>
      <c r="F25">
        <v>59</v>
      </c>
      <c r="G25">
        <v>12</v>
      </c>
      <c r="H25">
        <v>2</v>
      </c>
      <c r="I25">
        <v>7</v>
      </c>
      <c r="J25">
        <v>47</v>
      </c>
      <c r="K25">
        <v>33</v>
      </c>
      <c r="L25">
        <v>43</v>
      </c>
      <c r="M25">
        <v>3</v>
      </c>
      <c r="N25">
        <v>4</v>
      </c>
      <c r="O25">
        <f>(I25*4)+(H25*3)+(G25*2)+(F25-G25-H25-I25)+(K25+N25)</f>
        <v>133</v>
      </c>
      <c r="P25" s="18">
        <f>(F25+K25)/(D25+K25)</f>
        <v>0.39826839826839827</v>
      </c>
      <c r="Q25" s="18">
        <f>((F25-G25-H25-I25)+(G25*2)+(H25*3)+(I25*4))/D25</f>
        <v>0.48484848484848486</v>
      </c>
      <c r="R25" s="18">
        <f>F25/D25</f>
        <v>0.29797979797979796</v>
      </c>
      <c r="S25">
        <v>3</v>
      </c>
      <c r="T25">
        <v>4</v>
      </c>
      <c r="U25" s="18">
        <f>P25+Q25</f>
        <v>0.88311688311688319</v>
      </c>
    </row>
    <row r="26" spans="1:21" x14ac:dyDescent="0.2">
      <c r="A26" t="s">
        <v>135</v>
      </c>
      <c r="B26">
        <v>2</v>
      </c>
      <c r="C26">
        <v>27</v>
      </c>
      <c r="D26">
        <v>84</v>
      </c>
      <c r="E26">
        <v>9</v>
      </c>
      <c r="F26">
        <v>25</v>
      </c>
      <c r="G26">
        <v>4</v>
      </c>
      <c r="H26">
        <v>0</v>
      </c>
      <c r="I26">
        <v>0</v>
      </c>
      <c r="J26">
        <v>16</v>
      </c>
      <c r="K26">
        <v>7</v>
      </c>
      <c r="L26">
        <v>30</v>
      </c>
      <c r="M26">
        <v>1</v>
      </c>
      <c r="N26">
        <v>1</v>
      </c>
      <c r="O26">
        <f>(I26*4)+(H26*3)+(G26*2)+(F26-G26-H26-I26)+(K26+N26)</f>
        <v>37</v>
      </c>
      <c r="P26" s="18">
        <f>(F26+K26)/(D26+K26)</f>
        <v>0.35164835164835168</v>
      </c>
      <c r="Q26" s="18">
        <f>((F26-G26-H26-I26)+(G26*2)+(H26*3)+(I26*4))/D26</f>
        <v>0.34523809523809523</v>
      </c>
      <c r="R26" s="18">
        <f>F26/D26</f>
        <v>0.29761904761904762</v>
      </c>
      <c r="S26">
        <v>1</v>
      </c>
      <c r="T26">
        <v>1</v>
      </c>
      <c r="U26" s="18">
        <f>P26+Q26</f>
        <v>0.69688644688644685</v>
      </c>
    </row>
    <row r="27" spans="1:21" x14ac:dyDescent="0.2">
      <c r="A27" t="s">
        <v>52</v>
      </c>
      <c r="B27">
        <v>3</v>
      </c>
      <c r="C27">
        <v>27</v>
      </c>
      <c r="D27">
        <v>89</v>
      </c>
      <c r="E27">
        <v>9</v>
      </c>
      <c r="F27">
        <v>26</v>
      </c>
      <c r="G27">
        <v>1</v>
      </c>
      <c r="H27">
        <v>1</v>
      </c>
      <c r="I27">
        <v>0</v>
      </c>
      <c r="J27">
        <v>16</v>
      </c>
      <c r="K27">
        <v>9</v>
      </c>
      <c r="L27">
        <v>7</v>
      </c>
      <c r="M27">
        <v>2</v>
      </c>
      <c r="N27">
        <v>2</v>
      </c>
      <c r="O27">
        <f>(I27*4)+(H27*3)+(G27*2)+(F27-G27-H27-I27)+(K27+N27)</f>
        <v>40</v>
      </c>
      <c r="P27" s="18">
        <f>(F27+K27)/(D27+K27)</f>
        <v>0.35714285714285715</v>
      </c>
      <c r="Q27" s="18">
        <f>((F27-G27-H27-I27)+(G27*2)+(H27*3)+(I27*4))/D27</f>
        <v>0.3258426966292135</v>
      </c>
      <c r="R27" s="18">
        <f>F27/D27</f>
        <v>0.29213483146067415</v>
      </c>
      <c r="S27">
        <v>2</v>
      </c>
      <c r="T27">
        <v>0</v>
      </c>
      <c r="U27" s="18">
        <f>P27+Q27</f>
        <v>0.6829855537720706</v>
      </c>
    </row>
    <row r="28" spans="1:21" x14ac:dyDescent="0.2">
      <c r="A28" t="s">
        <v>87</v>
      </c>
      <c r="B28">
        <v>1</v>
      </c>
      <c r="C28">
        <v>33</v>
      </c>
      <c r="D28">
        <v>113</v>
      </c>
      <c r="E28">
        <v>17</v>
      </c>
      <c r="F28">
        <v>33</v>
      </c>
      <c r="G28">
        <v>4</v>
      </c>
      <c r="H28">
        <v>2</v>
      </c>
      <c r="I28">
        <v>0</v>
      </c>
      <c r="J28">
        <v>19</v>
      </c>
      <c r="K28">
        <v>16</v>
      </c>
      <c r="L28">
        <v>17</v>
      </c>
      <c r="M28">
        <v>10</v>
      </c>
      <c r="N28">
        <v>4</v>
      </c>
      <c r="O28">
        <f>(I28*4)+(H28*3)+(G28*2)+(F28-G28-H28-I28)+(K28+N28)</f>
        <v>61</v>
      </c>
      <c r="P28" s="18">
        <f>(F28+K28)/(D28+K28)</f>
        <v>0.37984496124031009</v>
      </c>
      <c r="Q28" s="18">
        <f>((F28-G28-H28-I28)+(G28*2)+(H28*3)+(I28*4))/D28</f>
        <v>0.36283185840707965</v>
      </c>
      <c r="R28" s="18">
        <f>F28/D28</f>
        <v>0.29203539823008851</v>
      </c>
      <c r="S28">
        <v>1</v>
      </c>
      <c r="T28">
        <v>2</v>
      </c>
      <c r="U28" s="18">
        <f>P28+Q28</f>
        <v>0.74267681964738974</v>
      </c>
    </row>
    <row r="29" spans="1:21" x14ac:dyDescent="0.2">
      <c r="A29" t="s">
        <v>91</v>
      </c>
      <c r="B29">
        <v>7</v>
      </c>
      <c r="C29">
        <v>87</v>
      </c>
      <c r="D29">
        <v>137</v>
      </c>
      <c r="E29">
        <v>27</v>
      </c>
      <c r="F29">
        <v>40</v>
      </c>
      <c r="G29">
        <v>3</v>
      </c>
      <c r="H29">
        <v>1</v>
      </c>
      <c r="I29">
        <v>0</v>
      </c>
      <c r="J29">
        <v>22</v>
      </c>
      <c r="K29">
        <v>12</v>
      </c>
      <c r="L29">
        <v>32</v>
      </c>
      <c r="M29">
        <v>4</v>
      </c>
      <c r="N29">
        <v>1</v>
      </c>
      <c r="O29">
        <f>(I29*4)+(H29*3)+(G29*2)+(F29-G29-H29-I29)+(K29+N29)</f>
        <v>58</v>
      </c>
      <c r="P29" s="18">
        <f>(F29+K29)/(D29+K29)</f>
        <v>0.34899328859060402</v>
      </c>
      <c r="Q29" s="18">
        <f>((F29-G29-H29-I29)+(G29*2)+(H29*3)+(I29*4))/D29</f>
        <v>0.32846715328467152</v>
      </c>
      <c r="R29" s="18">
        <f>F29/D29</f>
        <v>0.29197080291970801</v>
      </c>
      <c r="S29">
        <v>1</v>
      </c>
      <c r="T29">
        <v>1</v>
      </c>
      <c r="U29" s="18">
        <f>P29+Q29</f>
        <v>0.67746044187527554</v>
      </c>
    </row>
    <row r="30" spans="1:21" x14ac:dyDescent="0.2">
      <c r="A30" t="s">
        <v>60</v>
      </c>
      <c r="B30">
        <v>2</v>
      </c>
      <c r="C30">
        <v>24</v>
      </c>
      <c r="D30">
        <v>62</v>
      </c>
      <c r="E30">
        <v>10</v>
      </c>
      <c r="F30">
        <v>18</v>
      </c>
      <c r="G30">
        <v>3</v>
      </c>
      <c r="H30">
        <v>0</v>
      </c>
      <c r="I30">
        <v>0</v>
      </c>
      <c r="J30">
        <v>13</v>
      </c>
      <c r="K30">
        <v>10</v>
      </c>
      <c r="L30">
        <v>8</v>
      </c>
      <c r="M30">
        <v>0</v>
      </c>
      <c r="N30">
        <v>0</v>
      </c>
      <c r="O30">
        <f>(I30*4)+(H30*3)+(G30*2)+(F30-G30-H30-I30)+(K30+N30)</f>
        <v>31</v>
      </c>
      <c r="P30" s="18">
        <f>(F30+K30)/(D30+K30)</f>
        <v>0.3888888888888889</v>
      </c>
      <c r="Q30" s="18">
        <f>((F30-G30-H30-I30)+(G30*2)+(H30*3)+(I30*4))/D30</f>
        <v>0.33870967741935482</v>
      </c>
      <c r="R30" s="18">
        <f>F30/D30</f>
        <v>0.29032258064516131</v>
      </c>
      <c r="S30">
        <v>2</v>
      </c>
      <c r="T30">
        <v>0</v>
      </c>
      <c r="U30" s="18">
        <f>P30+Q30</f>
        <v>0.72759856630824371</v>
      </c>
    </row>
    <row r="31" spans="1:21" x14ac:dyDescent="0.2">
      <c r="A31" t="s">
        <v>61</v>
      </c>
      <c r="B31">
        <v>11</v>
      </c>
      <c r="C31">
        <v>307</v>
      </c>
      <c r="D31">
        <v>1058</v>
      </c>
      <c r="E31">
        <v>186</v>
      </c>
      <c r="F31">
        <v>299</v>
      </c>
      <c r="G31">
        <v>33</v>
      </c>
      <c r="H31">
        <v>0</v>
      </c>
      <c r="I31">
        <v>2</v>
      </c>
      <c r="J31">
        <v>142</v>
      </c>
      <c r="K31">
        <v>116</v>
      </c>
      <c r="L31">
        <v>113</v>
      </c>
      <c r="M31">
        <v>10</v>
      </c>
      <c r="N31">
        <v>13</v>
      </c>
      <c r="O31">
        <f>(I31*4)+(H31*3)+(G31*2)+(F31-G31-H31-I31)+(K31+N31)</f>
        <v>467</v>
      </c>
      <c r="P31" s="18">
        <f>(F31+K31)/(D31+K31)</f>
        <v>0.3534923339011925</v>
      </c>
      <c r="Q31" s="18">
        <f>((F31-G31-H31-I31)+(G31*2)+(H31*3)+(I31*4))/D31</f>
        <v>0.31947069943289225</v>
      </c>
      <c r="R31" s="18">
        <f>F31/D31</f>
        <v>0.28260869565217389</v>
      </c>
      <c r="S31">
        <v>15</v>
      </c>
      <c r="T31">
        <v>52</v>
      </c>
      <c r="U31" s="18">
        <f>P31+Q31</f>
        <v>0.6729630333340848</v>
      </c>
    </row>
    <row r="32" spans="1:21" x14ac:dyDescent="0.2">
      <c r="A32" t="s">
        <v>56</v>
      </c>
      <c r="B32">
        <v>6</v>
      </c>
      <c r="C32">
        <v>45</v>
      </c>
      <c r="D32">
        <v>71</v>
      </c>
      <c r="E32">
        <v>7</v>
      </c>
      <c r="F32">
        <v>20</v>
      </c>
      <c r="G32">
        <v>0</v>
      </c>
      <c r="H32">
        <v>0</v>
      </c>
      <c r="I32">
        <v>2</v>
      </c>
      <c r="J32">
        <v>11</v>
      </c>
      <c r="K32">
        <v>6</v>
      </c>
      <c r="L32">
        <v>6</v>
      </c>
      <c r="M32">
        <v>0</v>
      </c>
      <c r="N32">
        <v>8</v>
      </c>
      <c r="O32">
        <f>(I32*4)+(H32*3)+(G32*2)+(F32-G32-H32-I32)+(K32+N32)</f>
        <v>40</v>
      </c>
      <c r="P32" s="18">
        <f>(F32+K32)/(D32+K32)</f>
        <v>0.33766233766233766</v>
      </c>
      <c r="Q32" s="18">
        <f>((F32-G32-H32-I32)+(G32*2)+(H32*3)+(I32*4))/D32</f>
        <v>0.36619718309859156</v>
      </c>
      <c r="R32" s="18">
        <f>F32/D32</f>
        <v>0.28169014084507044</v>
      </c>
      <c r="S32">
        <v>2</v>
      </c>
      <c r="T32">
        <v>1</v>
      </c>
      <c r="U32" s="18">
        <f>P32+Q32</f>
        <v>0.70385952076092928</v>
      </c>
    </row>
    <row r="33" spans="1:21" x14ac:dyDescent="0.2">
      <c r="A33" t="s">
        <v>92</v>
      </c>
      <c r="B33">
        <v>4</v>
      </c>
      <c r="C33">
        <v>103</v>
      </c>
      <c r="D33">
        <v>359</v>
      </c>
      <c r="E33">
        <v>64</v>
      </c>
      <c r="F33">
        <v>101</v>
      </c>
      <c r="G33">
        <v>23</v>
      </c>
      <c r="H33">
        <v>2</v>
      </c>
      <c r="I33">
        <v>5</v>
      </c>
      <c r="J33">
        <v>63</v>
      </c>
      <c r="K33">
        <v>48</v>
      </c>
      <c r="L33">
        <v>58</v>
      </c>
      <c r="M33">
        <v>4</v>
      </c>
      <c r="N33">
        <v>11</v>
      </c>
      <c r="O33">
        <f>(I33*4)+(H33*3)+(G33*2)+(F33-G33-H33-I33)+(K33+N33)</f>
        <v>202</v>
      </c>
      <c r="P33" s="18">
        <f>(F33+K33)/(D33+K33)</f>
        <v>0.36609336609336607</v>
      </c>
      <c r="Q33" s="18">
        <f>((F33-G33-H33-I33)+(G33*2)+(H33*3)+(I33*4))/D33</f>
        <v>0.39832869080779942</v>
      </c>
      <c r="R33" s="18">
        <f>F33/D33</f>
        <v>0.28133704735376047</v>
      </c>
      <c r="S33">
        <v>0</v>
      </c>
      <c r="T33">
        <v>7</v>
      </c>
      <c r="U33" s="18">
        <f>P33+Q33</f>
        <v>0.76442205690116549</v>
      </c>
    </row>
    <row r="34" spans="1:21" x14ac:dyDescent="0.2">
      <c r="A34" t="s">
        <v>48</v>
      </c>
      <c r="B34">
        <v>6</v>
      </c>
      <c r="C34">
        <v>111</v>
      </c>
      <c r="D34">
        <v>385</v>
      </c>
      <c r="E34">
        <v>71</v>
      </c>
      <c r="F34">
        <v>107</v>
      </c>
      <c r="G34">
        <v>17</v>
      </c>
      <c r="H34">
        <v>1</v>
      </c>
      <c r="I34">
        <v>0</v>
      </c>
      <c r="J34">
        <v>41</v>
      </c>
      <c r="K34">
        <v>33</v>
      </c>
      <c r="L34">
        <v>38</v>
      </c>
      <c r="M34">
        <v>4</v>
      </c>
      <c r="N34">
        <v>26</v>
      </c>
      <c r="O34">
        <f>(I34*4)+(H34*3)+(G34*2)+(F34-G34-H34-I34)+(K34+N34)</f>
        <v>185</v>
      </c>
      <c r="P34" s="18">
        <f>(F34+K34)/(D34+K34)</f>
        <v>0.3349282296650718</v>
      </c>
      <c r="Q34" s="18">
        <f>((F34-G34-H34-I34)+(G34*2)+(H34*3)+(I34*4))/D34</f>
        <v>0.32727272727272727</v>
      </c>
      <c r="R34" s="18">
        <f>F34/D34</f>
        <v>0.2779220779220779</v>
      </c>
      <c r="S34">
        <v>4</v>
      </c>
      <c r="T34">
        <v>4</v>
      </c>
      <c r="U34" s="18">
        <f>P34+Q34</f>
        <v>0.66220095693779912</v>
      </c>
    </row>
    <row r="35" spans="1:21" x14ac:dyDescent="0.2">
      <c r="A35" t="s">
        <v>57</v>
      </c>
      <c r="B35">
        <v>4</v>
      </c>
      <c r="C35">
        <v>94</v>
      </c>
      <c r="D35">
        <v>340</v>
      </c>
      <c r="E35">
        <v>43</v>
      </c>
      <c r="F35">
        <v>94</v>
      </c>
      <c r="G35">
        <v>8</v>
      </c>
      <c r="H35">
        <v>0</v>
      </c>
      <c r="I35">
        <v>0</v>
      </c>
      <c r="J35">
        <v>68</v>
      </c>
      <c r="K35">
        <v>29</v>
      </c>
      <c r="L35">
        <v>38</v>
      </c>
      <c r="M35">
        <v>2</v>
      </c>
      <c r="N35">
        <v>7</v>
      </c>
      <c r="O35">
        <f>(I35*4)+(H35*3)+(G35*2)+(F35-G35-H35-I35)+(K35+N35)</f>
        <v>138</v>
      </c>
      <c r="P35" s="18">
        <f>(F35+K35)/(D35+K35)</f>
        <v>0.33333333333333331</v>
      </c>
      <c r="Q35" s="18">
        <f>((F35-G35-H35-I35)+(G35*2)+(H35*3)+(I35*4))/D35</f>
        <v>0.3</v>
      </c>
      <c r="R35" s="18">
        <f>F35/D35</f>
        <v>0.27647058823529413</v>
      </c>
      <c r="S35">
        <v>3</v>
      </c>
      <c r="T35">
        <v>0</v>
      </c>
      <c r="U35" s="18">
        <f>P35+Q35</f>
        <v>0.6333333333333333</v>
      </c>
    </row>
    <row r="36" spans="1:21" x14ac:dyDescent="0.2">
      <c r="A36" t="s">
        <v>134</v>
      </c>
      <c r="B36">
        <v>3</v>
      </c>
      <c r="C36">
        <v>73</v>
      </c>
      <c r="D36">
        <v>239</v>
      </c>
      <c r="E36">
        <v>38</v>
      </c>
      <c r="F36">
        <v>66</v>
      </c>
      <c r="G36">
        <v>7</v>
      </c>
      <c r="H36">
        <v>1</v>
      </c>
      <c r="I36">
        <v>0</v>
      </c>
      <c r="J36">
        <v>27</v>
      </c>
      <c r="K36">
        <v>25</v>
      </c>
      <c r="L36">
        <v>34</v>
      </c>
      <c r="M36">
        <v>0</v>
      </c>
      <c r="N36">
        <v>5</v>
      </c>
      <c r="O36">
        <f>(I36*4)+(H36*3)+(G36*2)+(F36-G36-H36-I36)+(K36+N36)</f>
        <v>105</v>
      </c>
      <c r="P36" s="18">
        <f>(F36+K36)/(D36+K36)</f>
        <v>0.34469696969696972</v>
      </c>
      <c r="Q36" s="18">
        <f>((F36-G36-H36-I36)+(G36*2)+(H36*3)+(I36*4))/D36</f>
        <v>0.31380753138075312</v>
      </c>
      <c r="R36" s="18">
        <f>F36/D36</f>
        <v>0.27615062761506276</v>
      </c>
      <c r="S36">
        <v>1</v>
      </c>
      <c r="T36">
        <v>3</v>
      </c>
      <c r="U36" s="18">
        <f>P36+Q36</f>
        <v>0.65850450107772285</v>
      </c>
    </row>
    <row r="37" spans="1:21" x14ac:dyDescent="0.2">
      <c r="A37" t="s">
        <v>26</v>
      </c>
      <c r="B37">
        <v>8</v>
      </c>
      <c r="C37">
        <v>243</v>
      </c>
      <c r="D37">
        <v>875</v>
      </c>
      <c r="E37">
        <v>148</v>
      </c>
      <c r="F37">
        <v>241</v>
      </c>
      <c r="G37">
        <v>17</v>
      </c>
      <c r="H37">
        <v>0</v>
      </c>
      <c r="I37">
        <v>4</v>
      </c>
      <c r="J37">
        <v>108</v>
      </c>
      <c r="K37">
        <v>71</v>
      </c>
      <c r="L37">
        <v>72</v>
      </c>
      <c r="M37">
        <v>1</v>
      </c>
      <c r="N37">
        <v>39</v>
      </c>
      <c r="O37">
        <f>(I37*4)+(H37*3)+(G37*2)+(F37-G37-H37-I37)+(K37+N37)</f>
        <v>380</v>
      </c>
      <c r="P37" s="18">
        <f>(F37+K37)/(D37+K37)</f>
        <v>0.32980972515856238</v>
      </c>
      <c r="Q37" s="18">
        <f>((F37-G37-H37-I37)+(G37*2)+(H37*3)+(I37*4))/D37</f>
        <v>0.30857142857142855</v>
      </c>
      <c r="R37" s="18">
        <f>F37/D37</f>
        <v>0.27542857142857141</v>
      </c>
      <c r="S37">
        <v>6</v>
      </c>
      <c r="T37">
        <v>29</v>
      </c>
      <c r="U37" s="18">
        <f>P37+Q37</f>
        <v>0.63838115372999094</v>
      </c>
    </row>
    <row r="38" spans="1:21" x14ac:dyDescent="0.2">
      <c r="A38" t="s">
        <v>110</v>
      </c>
      <c r="B38">
        <v>3</v>
      </c>
      <c r="C38">
        <v>7</v>
      </c>
      <c r="D38">
        <v>15</v>
      </c>
      <c r="E38">
        <v>2</v>
      </c>
      <c r="F38">
        <v>4</v>
      </c>
      <c r="G38">
        <v>2</v>
      </c>
      <c r="H38">
        <v>0</v>
      </c>
      <c r="I38">
        <v>0</v>
      </c>
      <c r="J38">
        <v>2</v>
      </c>
      <c r="K38">
        <v>3</v>
      </c>
      <c r="L38">
        <v>2</v>
      </c>
      <c r="M38">
        <v>0</v>
      </c>
      <c r="N38">
        <v>0</v>
      </c>
      <c r="O38">
        <f>(I38*4)+(H38*3)+(G38*2)+(F38-G38-H38-I38)+(K38+N38)</f>
        <v>9</v>
      </c>
      <c r="P38" s="18">
        <f>(F38+K38)/(D38+K38)</f>
        <v>0.3888888888888889</v>
      </c>
      <c r="Q38" s="18">
        <f>((F38-G38-H38-I38)+(G38*2)+(H38*3)+(I38*4))/D38</f>
        <v>0.4</v>
      </c>
      <c r="R38" s="18">
        <f>F38/D38</f>
        <v>0.26666666666666666</v>
      </c>
      <c r="S38">
        <v>0</v>
      </c>
      <c r="T38">
        <v>1</v>
      </c>
      <c r="U38" s="18">
        <f>P38+Q38</f>
        <v>0.78888888888888897</v>
      </c>
    </row>
    <row r="39" spans="1:21" x14ac:dyDescent="0.2">
      <c r="A39" t="s">
        <v>23</v>
      </c>
      <c r="B39">
        <v>1</v>
      </c>
      <c r="C39">
        <v>10</v>
      </c>
      <c r="D39">
        <v>30</v>
      </c>
      <c r="E39">
        <v>2</v>
      </c>
      <c r="F39">
        <v>8</v>
      </c>
      <c r="G39">
        <v>0</v>
      </c>
      <c r="H39">
        <v>0</v>
      </c>
      <c r="I39">
        <v>0</v>
      </c>
      <c r="J39">
        <v>2</v>
      </c>
      <c r="K39">
        <v>2</v>
      </c>
      <c r="L39">
        <v>0</v>
      </c>
      <c r="M39">
        <v>0</v>
      </c>
      <c r="N39">
        <v>1</v>
      </c>
      <c r="O39">
        <f>(I39*4)+(H39*3)+(G39*2)+(F39-G39-H39-I39)+(K39+N39)</f>
        <v>11</v>
      </c>
      <c r="P39" s="18">
        <f>(F39+K39)/(D39+K39)</f>
        <v>0.3125</v>
      </c>
      <c r="Q39" s="18">
        <f>((F39-G39-H39-I39)+(G39*2)+(H39*3)+(I39*4))/D39</f>
        <v>0.26666666666666666</v>
      </c>
      <c r="R39" s="18">
        <f>F39/D39</f>
        <v>0.26666666666666666</v>
      </c>
      <c r="S39">
        <v>0</v>
      </c>
      <c r="T39">
        <v>0</v>
      </c>
      <c r="U39" s="18">
        <f>P39+Q39</f>
        <v>0.57916666666666661</v>
      </c>
    </row>
    <row r="40" spans="1:21" x14ac:dyDescent="0.2">
      <c r="A40" t="s">
        <v>120</v>
      </c>
      <c r="B40">
        <v>3</v>
      </c>
      <c r="C40">
        <v>77</v>
      </c>
      <c r="D40">
        <v>274</v>
      </c>
      <c r="E40">
        <v>47</v>
      </c>
      <c r="F40">
        <v>73</v>
      </c>
      <c r="G40">
        <v>20</v>
      </c>
      <c r="H40">
        <v>2</v>
      </c>
      <c r="I40">
        <v>7</v>
      </c>
      <c r="J40">
        <v>57</v>
      </c>
      <c r="K40">
        <v>36</v>
      </c>
      <c r="L40">
        <v>66</v>
      </c>
      <c r="M40">
        <v>1</v>
      </c>
      <c r="N40">
        <v>8</v>
      </c>
      <c r="O40">
        <f>(I40*4)+(H40*3)+(G40*2)+(F40-G40-H40-I40)+(K40+N40)</f>
        <v>162</v>
      </c>
      <c r="P40" s="18">
        <f>(F40+K40)/(D40+K40)</f>
        <v>0.35161290322580646</v>
      </c>
      <c r="Q40" s="18">
        <f>((F40-G40-H40-I40)+(G40*2)+(H40*3)+(I40*4))/D40</f>
        <v>0.43065693430656932</v>
      </c>
      <c r="R40" s="18">
        <f>F40/D40</f>
        <v>0.26642335766423358</v>
      </c>
      <c r="S40">
        <v>3</v>
      </c>
      <c r="T40">
        <v>2</v>
      </c>
      <c r="U40" s="18">
        <f>P40+Q40</f>
        <v>0.78226983753237578</v>
      </c>
    </row>
    <row r="41" spans="1:21" x14ac:dyDescent="0.2">
      <c r="A41" t="s">
        <v>63</v>
      </c>
      <c r="B41">
        <v>3</v>
      </c>
      <c r="C41">
        <v>64</v>
      </c>
      <c r="D41">
        <v>229</v>
      </c>
      <c r="E41">
        <v>25</v>
      </c>
      <c r="F41">
        <v>61</v>
      </c>
      <c r="G41">
        <v>7</v>
      </c>
      <c r="H41">
        <v>0</v>
      </c>
      <c r="I41">
        <v>3</v>
      </c>
      <c r="J41">
        <v>47</v>
      </c>
      <c r="K41">
        <v>32</v>
      </c>
      <c r="L41">
        <v>27</v>
      </c>
      <c r="M41">
        <v>2</v>
      </c>
      <c r="N41">
        <v>4</v>
      </c>
      <c r="O41">
        <f>(I41*4)+(H41*3)+(G41*2)+(F41-G41-H41-I41)+(K41+N41)</f>
        <v>113</v>
      </c>
      <c r="P41" s="18">
        <f>(F41+K41)/(D41+K41)</f>
        <v>0.35632183908045978</v>
      </c>
      <c r="Q41" s="18">
        <f>((F41-G41-H41-I41)+(G41*2)+(H41*3)+(I41*4))/D41</f>
        <v>0.33624454148471616</v>
      </c>
      <c r="R41" s="18">
        <f>F41/D41</f>
        <v>0.26637554585152839</v>
      </c>
      <c r="S41">
        <v>1</v>
      </c>
      <c r="T41">
        <v>4</v>
      </c>
      <c r="U41" s="18">
        <f>P41+Q41</f>
        <v>0.69256638056517594</v>
      </c>
    </row>
    <row r="42" spans="1:21" x14ac:dyDescent="0.2">
      <c r="A42" t="s">
        <v>32</v>
      </c>
      <c r="B42">
        <v>13</v>
      </c>
      <c r="C42">
        <v>400</v>
      </c>
      <c r="D42">
        <v>1210</v>
      </c>
      <c r="E42">
        <v>217</v>
      </c>
      <c r="F42">
        <v>319</v>
      </c>
      <c r="G42">
        <v>20</v>
      </c>
      <c r="H42">
        <v>1</v>
      </c>
      <c r="I42">
        <v>3</v>
      </c>
      <c r="J42">
        <v>162</v>
      </c>
      <c r="K42">
        <v>211</v>
      </c>
      <c r="L42">
        <v>163</v>
      </c>
      <c r="M42">
        <v>17</v>
      </c>
      <c r="N42">
        <v>28</v>
      </c>
      <c r="O42">
        <f>(I42*4)+(H42*3)+(G42*2)+(F42-G42-H42-I42)+(K42+N42)</f>
        <v>589</v>
      </c>
      <c r="P42" s="18">
        <f>(F42+K42)/(D42+K42)</f>
        <v>0.37297677691766362</v>
      </c>
      <c r="Q42" s="18">
        <f>((F42-G42-H42-I42)+(G42*2)+(H42*3)+(I42*4))/D42</f>
        <v>0.28925619834710742</v>
      </c>
      <c r="R42" s="18">
        <f>F42/D42</f>
        <v>0.26363636363636361</v>
      </c>
      <c r="S42">
        <v>17</v>
      </c>
      <c r="T42">
        <v>38</v>
      </c>
      <c r="U42" s="18">
        <f>P42+Q42</f>
        <v>0.6622329752647711</v>
      </c>
    </row>
    <row r="43" spans="1:21" x14ac:dyDescent="0.2">
      <c r="A43" t="s">
        <v>121</v>
      </c>
      <c r="B43">
        <v>2</v>
      </c>
      <c r="C43">
        <v>59</v>
      </c>
      <c r="D43">
        <v>209</v>
      </c>
      <c r="E43">
        <v>51</v>
      </c>
      <c r="F43">
        <v>55</v>
      </c>
      <c r="G43">
        <v>14</v>
      </c>
      <c r="H43">
        <v>3</v>
      </c>
      <c r="I43">
        <v>1</v>
      </c>
      <c r="J43">
        <v>28</v>
      </c>
      <c r="K43">
        <v>44</v>
      </c>
      <c r="L43">
        <v>42</v>
      </c>
      <c r="M43">
        <v>15</v>
      </c>
      <c r="N43">
        <v>14</v>
      </c>
      <c r="O43">
        <f>(I43*4)+(H43*3)+(G43*2)+(F43-G43-H43-I43)+(K43+N43)</f>
        <v>136</v>
      </c>
      <c r="P43" s="18">
        <f>(F43+K43)/(D43+K43)</f>
        <v>0.39130434782608697</v>
      </c>
      <c r="Q43" s="18">
        <f>((F43-G43-H43-I43)+(G43*2)+(H43*3)+(I43*4))/D43</f>
        <v>0.37320574162679426</v>
      </c>
      <c r="R43" s="18">
        <f>F43/D43</f>
        <v>0.26315789473684209</v>
      </c>
      <c r="S43">
        <v>2</v>
      </c>
      <c r="T43">
        <v>2</v>
      </c>
      <c r="U43" s="18">
        <f>P43+Q43</f>
        <v>0.76451008945288124</v>
      </c>
    </row>
    <row r="44" spans="1:21" x14ac:dyDescent="0.2">
      <c r="A44" t="s">
        <v>43</v>
      </c>
      <c r="B44">
        <v>9</v>
      </c>
      <c r="C44">
        <v>158</v>
      </c>
      <c r="D44">
        <v>421</v>
      </c>
      <c r="E44">
        <v>88</v>
      </c>
      <c r="F44">
        <v>110</v>
      </c>
      <c r="G44">
        <v>2</v>
      </c>
      <c r="H44">
        <v>1</v>
      </c>
      <c r="I44">
        <v>1</v>
      </c>
      <c r="J44">
        <v>44</v>
      </c>
      <c r="K44">
        <v>86</v>
      </c>
      <c r="L44">
        <v>32</v>
      </c>
      <c r="M44">
        <v>3</v>
      </c>
      <c r="N44">
        <v>13</v>
      </c>
      <c r="O44">
        <f>(I44*4)+(H44*3)+(G44*2)+(F44-G44-H44-I44)+(K44+N44)</f>
        <v>216</v>
      </c>
      <c r="P44" s="18">
        <f>(F44+K44)/(D44+K44)</f>
        <v>0.38658777120315579</v>
      </c>
      <c r="Q44" s="18">
        <f>((F44-G44-H44-I44)+(G44*2)+(H44*3)+(I44*4))/D44</f>
        <v>0.27790973871733965</v>
      </c>
      <c r="R44" s="18">
        <f>F44/D44</f>
        <v>0.26128266033254155</v>
      </c>
      <c r="S44">
        <v>1</v>
      </c>
      <c r="T44">
        <v>16</v>
      </c>
      <c r="U44" s="18">
        <f>P44+Q44</f>
        <v>0.6644975099204955</v>
      </c>
    </row>
    <row r="45" spans="1:21" x14ac:dyDescent="0.2">
      <c r="A45" t="s">
        <v>58</v>
      </c>
      <c r="B45">
        <v>1</v>
      </c>
      <c r="C45">
        <v>4</v>
      </c>
      <c r="D45">
        <v>4</v>
      </c>
      <c r="E45">
        <v>0</v>
      </c>
      <c r="F45">
        <v>1</v>
      </c>
      <c r="G45">
        <v>0</v>
      </c>
      <c r="H45">
        <v>0</v>
      </c>
      <c r="I45">
        <v>0</v>
      </c>
      <c r="J45">
        <v>1</v>
      </c>
      <c r="K45">
        <v>1</v>
      </c>
      <c r="L45">
        <v>2</v>
      </c>
      <c r="M45">
        <v>0</v>
      </c>
      <c r="N45">
        <v>0</v>
      </c>
      <c r="O45">
        <f>(I45*4)+(H45*3)+(G45*2)+(F45-G45-H45-I45)+(K45+N45)</f>
        <v>2</v>
      </c>
      <c r="P45" s="18">
        <f>(F45+K45)/(D45+K45)</f>
        <v>0.4</v>
      </c>
      <c r="Q45" s="18">
        <f>((F45-G45-H45-I45)+(G45*2)+(H45*3)+(I45*4))/D45</f>
        <v>0.25</v>
      </c>
      <c r="R45" s="18">
        <f>F45/D45</f>
        <v>0.25</v>
      </c>
      <c r="S45">
        <v>0</v>
      </c>
      <c r="T45">
        <v>0</v>
      </c>
      <c r="U45" s="18">
        <f>P45+Q45</f>
        <v>0.65</v>
      </c>
    </row>
    <row r="46" spans="1:21" x14ac:dyDescent="0.2">
      <c r="A46" t="s">
        <v>84</v>
      </c>
      <c r="B46">
        <v>2</v>
      </c>
      <c r="C46">
        <v>6</v>
      </c>
      <c r="D46">
        <v>24</v>
      </c>
      <c r="E46">
        <v>3</v>
      </c>
      <c r="F46">
        <v>6</v>
      </c>
      <c r="G46">
        <v>0</v>
      </c>
      <c r="H46">
        <v>1</v>
      </c>
      <c r="I46">
        <v>0</v>
      </c>
      <c r="J46">
        <v>1</v>
      </c>
      <c r="K46">
        <v>3</v>
      </c>
      <c r="L46">
        <v>4</v>
      </c>
      <c r="M46">
        <v>4</v>
      </c>
      <c r="N46">
        <v>1</v>
      </c>
      <c r="O46">
        <f>(I46*4)+(H46*3)+(G46*2)+(F46-G46-H46-I46)+(K46+N46)</f>
        <v>12</v>
      </c>
      <c r="P46" s="18">
        <f>(F46+K46)/(D46+K46)</f>
        <v>0.33333333333333331</v>
      </c>
      <c r="Q46" s="18">
        <f>((F46-G46-H46-I46)+(G46*2)+(H46*3)+(I46*4))/D46</f>
        <v>0.33333333333333331</v>
      </c>
      <c r="R46" s="18">
        <f>F46/D46</f>
        <v>0.25</v>
      </c>
      <c r="S46">
        <v>0</v>
      </c>
      <c r="T46">
        <v>1</v>
      </c>
      <c r="U46" s="18">
        <f>P46+Q46</f>
        <v>0.66666666666666663</v>
      </c>
    </row>
    <row r="47" spans="1:21" x14ac:dyDescent="0.2">
      <c r="A47" t="s">
        <v>146</v>
      </c>
      <c r="B47">
        <v>1</v>
      </c>
      <c r="C47">
        <v>5</v>
      </c>
      <c r="D47">
        <v>8</v>
      </c>
      <c r="E47">
        <v>1</v>
      </c>
      <c r="F47">
        <v>2</v>
      </c>
      <c r="G47">
        <v>0</v>
      </c>
      <c r="H47">
        <v>0</v>
      </c>
      <c r="I47">
        <v>0</v>
      </c>
      <c r="J47">
        <v>1</v>
      </c>
      <c r="K47">
        <v>1</v>
      </c>
      <c r="L47">
        <v>6</v>
      </c>
      <c r="M47">
        <v>0</v>
      </c>
      <c r="N47">
        <v>0</v>
      </c>
      <c r="O47">
        <f>(I47*4)+(H47*3)+(G47*2)+(F47-G47-H47-I47)+(K47+N47)</f>
        <v>3</v>
      </c>
      <c r="P47" s="18">
        <f>(F47+K47)/(D47+K47)</f>
        <v>0.33333333333333331</v>
      </c>
      <c r="Q47" s="18">
        <f>((F47-G47-H47-I47)+(G47*2)+(H47*3)+(I47*4))/D47</f>
        <v>0.25</v>
      </c>
      <c r="R47" s="18">
        <f>F47/D47</f>
        <v>0.25</v>
      </c>
      <c r="S47">
        <v>0</v>
      </c>
      <c r="T47">
        <v>0</v>
      </c>
      <c r="U47" s="18">
        <f>P47+Q47</f>
        <v>0.58333333333333326</v>
      </c>
    </row>
    <row r="48" spans="1:21" x14ac:dyDescent="0.2">
      <c r="A48" t="s">
        <v>180</v>
      </c>
      <c r="B48">
        <v>1</v>
      </c>
      <c r="C48">
        <v>13</v>
      </c>
      <c r="D48">
        <v>24</v>
      </c>
      <c r="E48">
        <v>1</v>
      </c>
      <c r="F48">
        <v>6</v>
      </c>
      <c r="G48">
        <v>2</v>
      </c>
      <c r="H48">
        <v>0</v>
      </c>
      <c r="I48">
        <v>0</v>
      </c>
      <c r="J48">
        <v>2</v>
      </c>
      <c r="K48">
        <v>2</v>
      </c>
      <c r="L48">
        <v>3</v>
      </c>
      <c r="M48">
        <v>0</v>
      </c>
      <c r="N48">
        <v>0</v>
      </c>
      <c r="O48">
        <f>(I48*4)+(H48*3)+(G48*2)+(F48-G48-H48-I48)+(K48+N48)</f>
        <v>10</v>
      </c>
      <c r="P48" s="18">
        <f>(F48+K48)/(D48+K48)</f>
        <v>0.30769230769230771</v>
      </c>
      <c r="Q48" s="18">
        <f>((F48-G48-H48-I48)+(G48*2)+(H48*3)+(I48*4))/D48</f>
        <v>0.33333333333333331</v>
      </c>
      <c r="R48" s="18">
        <f>F48/D48</f>
        <v>0.25</v>
      </c>
      <c r="S48">
        <v>2</v>
      </c>
      <c r="T48">
        <v>3</v>
      </c>
      <c r="U48" s="18">
        <f>P48+Q48</f>
        <v>0.64102564102564097</v>
      </c>
    </row>
    <row r="49" spans="1:21" x14ac:dyDescent="0.2">
      <c r="A49" t="s">
        <v>144</v>
      </c>
      <c r="B49">
        <v>2</v>
      </c>
      <c r="C49">
        <v>8</v>
      </c>
      <c r="D49">
        <v>16</v>
      </c>
      <c r="E49">
        <v>5</v>
      </c>
      <c r="F49">
        <v>4</v>
      </c>
      <c r="G49">
        <v>0</v>
      </c>
      <c r="H49">
        <v>0</v>
      </c>
      <c r="I49">
        <v>1</v>
      </c>
      <c r="J49">
        <v>2</v>
      </c>
      <c r="K49">
        <v>0</v>
      </c>
      <c r="L49">
        <v>1</v>
      </c>
      <c r="M49">
        <v>1</v>
      </c>
      <c r="N49">
        <v>0</v>
      </c>
      <c r="O49">
        <f>(I49*4)+(H49*3)+(G49*2)+(F49-G49-H49-I49)+(K49+N49)</f>
        <v>7</v>
      </c>
      <c r="P49" s="18">
        <f>(F49+K49)/(D49+K49)</f>
        <v>0.25</v>
      </c>
      <c r="Q49" s="18">
        <f>((F49-G49-H49-I49)+(G49*2)+(H49*3)+(I49*4))/D49</f>
        <v>0.4375</v>
      </c>
      <c r="R49" s="18">
        <f>F49/D49</f>
        <v>0.25</v>
      </c>
      <c r="S49">
        <v>0</v>
      </c>
      <c r="T49">
        <v>0</v>
      </c>
      <c r="U49" s="18">
        <f>P49+Q49</f>
        <v>0.6875</v>
      </c>
    </row>
    <row r="50" spans="1:21" x14ac:dyDescent="0.2">
      <c r="A50" t="s">
        <v>132</v>
      </c>
      <c r="B50">
        <v>1</v>
      </c>
      <c r="C50">
        <v>1</v>
      </c>
      <c r="D50">
        <v>4</v>
      </c>
      <c r="E50">
        <v>0</v>
      </c>
      <c r="F50">
        <v>1</v>
      </c>
      <c r="G50">
        <v>1</v>
      </c>
      <c r="H50">
        <v>0</v>
      </c>
      <c r="I50">
        <v>0</v>
      </c>
      <c r="J50">
        <v>2</v>
      </c>
      <c r="K50">
        <v>0</v>
      </c>
      <c r="L50">
        <v>2</v>
      </c>
      <c r="M50">
        <v>0</v>
      </c>
      <c r="N50">
        <v>0</v>
      </c>
      <c r="O50">
        <f>(I50*4)+(H50*3)+(G50*2)+(F50-G50-H50-I50)+(K50+N50)</f>
        <v>2</v>
      </c>
      <c r="P50" s="18">
        <f>(F50+K50)/(D50+K50)</f>
        <v>0.25</v>
      </c>
      <c r="Q50" s="18">
        <f>((F50-G50-H50-I50)+(G50*2)+(H50*3)+(I50*4))/D50</f>
        <v>0.5</v>
      </c>
      <c r="R50" s="18">
        <f>F50/D50</f>
        <v>0.25</v>
      </c>
      <c r="S50">
        <v>0</v>
      </c>
      <c r="T50">
        <v>0</v>
      </c>
      <c r="U50" s="18">
        <f>P50+Q50</f>
        <v>0.75</v>
      </c>
    </row>
    <row r="51" spans="1:21" x14ac:dyDescent="0.2">
      <c r="A51" t="s">
        <v>131</v>
      </c>
      <c r="B51">
        <v>1</v>
      </c>
      <c r="C51">
        <v>1</v>
      </c>
      <c r="D51">
        <v>4</v>
      </c>
      <c r="E51">
        <v>1</v>
      </c>
      <c r="F51">
        <v>1</v>
      </c>
      <c r="G51">
        <v>0</v>
      </c>
      <c r="H51">
        <v>0</v>
      </c>
      <c r="I51">
        <v>0</v>
      </c>
      <c r="J51">
        <v>1</v>
      </c>
      <c r="K51">
        <v>0</v>
      </c>
      <c r="L51">
        <v>1</v>
      </c>
      <c r="M51">
        <v>0</v>
      </c>
      <c r="N51">
        <v>0</v>
      </c>
      <c r="O51">
        <f>(I51*4)+(H51*3)+(G51*2)+(F51-G51-H51-I51)+(K51+N51)</f>
        <v>1</v>
      </c>
      <c r="P51" s="18">
        <f>(F51+K51)/(D51+K51)</f>
        <v>0.25</v>
      </c>
      <c r="Q51" s="18">
        <f>((F51-G51-H51-I51)+(G51*2)+(H51*3)+(I51*4))/D51</f>
        <v>0.25</v>
      </c>
      <c r="R51" s="18">
        <f>F51/D51</f>
        <v>0.25</v>
      </c>
      <c r="S51">
        <v>0</v>
      </c>
      <c r="T51">
        <v>0</v>
      </c>
      <c r="U51" s="18">
        <f>P51+Q51</f>
        <v>0.5</v>
      </c>
    </row>
    <row r="52" spans="1:21" x14ac:dyDescent="0.2">
      <c r="A52" t="s">
        <v>45</v>
      </c>
      <c r="B52">
        <v>13</v>
      </c>
      <c r="C52">
        <v>320</v>
      </c>
      <c r="D52">
        <v>971</v>
      </c>
      <c r="E52">
        <v>133</v>
      </c>
      <c r="F52">
        <v>235</v>
      </c>
      <c r="G52">
        <v>26</v>
      </c>
      <c r="H52">
        <v>0</v>
      </c>
      <c r="I52">
        <v>2</v>
      </c>
      <c r="J52">
        <v>109</v>
      </c>
      <c r="K52">
        <v>74</v>
      </c>
      <c r="L52">
        <v>113</v>
      </c>
      <c r="M52">
        <v>2</v>
      </c>
      <c r="N52">
        <v>52</v>
      </c>
      <c r="O52">
        <f>(I52*4)+(H52*3)+(G52*2)+(F52-G52-H52-I52)+(K52+N52)</f>
        <v>393</v>
      </c>
      <c r="P52" s="18">
        <f>(F52+K52)/(D52+K52)</f>
        <v>0.29569377990430623</v>
      </c>
      <c r="Q52" s="18">
        <f>((F52-G52-H52-I52)+(G52*2)+(H52*3)+(I52*4))/D52</f>
        <v>0.27497425334706488</v>
      </c>
      <c r="R52" s="18">
        <f>F52/D52</f>
        <v>0.2420185375901133</v>
      </c>
      <c r="S52">
        <v>12</v>
      </c>
      <c r="T52">
        <v>26</v>
      </c>
      <c r="U52" s="18">
        <f>P52+Q52</f>
        <v>0.57066803325137117</v>
      </c>
    </row>
    <row r="53" spans="1:21" x14ac:dyDescent="0.2">
      <c r="A53" t="s">
        <v>98</v>
      </c>
      <c r="B53">
        <v>4</v>
      </c>
      <c r="C53">
        <v>70</v>
      </c>
      <c r="D53">
        <v>193</v>
      </c>
      <c r="E53">
        <v>30</v>
      </c>
      <c r="F53">
        <v>46</v>
      </c>
      <c r="G53">
        <v>8</v>
      </c>
      <c r="H53">
        <v>0</v>
      </c>
      <c r="I53">
        <v>0</v>
      </c>
      <c r="J53">
        <v>25</v>
      </c>
      <c r="K53">
        <v>17</v>
      </c>
      <c r="L53">
        <v>34</v>
      </c>
      <c r="M53">
        <v>2</v>
      </c>
      <c r="N53">
        <v>13</v>
      </c>
      <c r="O53">
        <f>(I53*4)+(H53*3)+(G53*2)+(F53-G53-H53-I53)+(K53+N53)</f>
        <v>84</v>
      </c>
      <c r="P53" s="18">
        <f>(F53+K53)/(D53+K53)</f>
        <v>0.3</v>
      </c>
      <c r="Q53" s="18">
        <f>((F53-G53-H53-I53)+(G53*2)+(H53*3)+(I53*4))/D53</f>
        <v>0.27979274611398963</v>
      </c>
      <c r="R53" s="18">
        <f>F53/D53</f>
        <v>0.23834196891191708</v>
      </c>
      <c r="S53">
        <v>2</v>
      </c>
      <c r="T53">
        <v>2</v>
      </c>
      <c r="U53" s="18">
        <f>P53+Q53</f>
        <v>0.57979274611398957</v>
      </c>
    </row>
    <row r="54" spans="1:21" x14ac:dyDescent="0.2">
      <c r="A54" t="s">
        <v>100</v>
      </c>
      <c r="B54">
        <v>2</v>
      </c>
      <c r="C54">
        <v>15</v>
      </c>
      <c r="D54">
        <v>21</v>
      </c>
      <c r="E54">
        <v>3</v>
      </c>
      <c r="F54">
        <v>5</v>
      </c>
      <c r="G54">
        <v>0</v>
      </c>
      <c r="H54">
        <v>0</v>
      </c>
      <c r="I54">
        <v>0</v>
      </c>
      <c r="J54">
        <v>5</v>
      </c>
      <c r="K54">
        <v>1</v>
      </c>
      <c r="L54">
        <v>2</v>
      </c>
      <c r="M54">
        <v>0</v>
      </c>
      <c r="N54">
        <v>0</v>
      </c>
      <c r="O54">
        <f>(I54*4)+(H54*3)+(G54*2)+(F54-G54-H54-I54)+(K54+N54)</f>
        <v>6</v>
      </c>
      <c r="P54" s="18">
        <f>(F54+K54)/(D54+K54)</f>
        <v>0.27272727272727271</v>
      </c>
      <c r="Q54" s="18">
        <f>((F54-G54-H54-I54)+(G54*2)+(H54*3)+(I54*4))/D54</f>
        <v>0.23809523809523808</v>
      </c>
      <c r="R54" s="18">
        <f>F54/D54</f>
        <v>0.23809523809523808</v>
      </c>
      <c r="S54">
        <v>1</v>
      </c>
      <c r="T54">
        <v>1</v>
      </c>
      <c r="U54" s="18">
        <f>P54+Q54</f>
        <v>0.51082251082251084</v>
      </c>
    </row>
    <row r="55" spans="1:21" x14ac:dyDescent="0.2">
      <c r="A55" t="s">
        <v>78</v>
      </c>
      <c r="B55">
        <v>5</v>
      </c>
      <c r="C55">
        <v>33</v>
      </c>
      <c r="D55">
        <v>73</v>
      </c>
      <c r="E55">
        <v>10</v>
      </c>
      <c r="F55">
        <v>17</v>
      </c>
      <c r="G55">
        <v>1</v>
      </c>
      <c r="H55">
        <v>0</v>
      </c>
      <c r="I55">
        <v>0</v>
      </c>
      <c r="J55">
        <v>10</v>
      </c>
      <c r="K55">
        <v>7</v>
      </c>
      <c r="L55">
        <v>12</v>
      </c>
      <c r="M55">
        <v>3</v>
      </c>
      <c r="N55">
        <v>1</v>
      </c>
      <c r="O55">
        <f>(I55*4)+(H55*3)+(G55*2)+(F55-G55-H55-I55)+(K55+N55)</f>
        <v>26</v>
      </c>
      <c r="P55" s="18">
        <f>(F55+K55)/(D55+K55)</f>
        <v>0.3</v>
      </c>
      <c r="Q55" s="18">
        <f>((F55-G55-H55-I55)+(G55*2)+(H55*3)+(I55*4))/D55</f>
        <v>0.24657534246575341</v>
      </c>
      <c r="R55" s="18">
        <f>F55/D55</f>
        <v>0.23287671232876711</v>
      </c>
      <c r="S55">
        <v>1</v>
      </c>
      <c r="T55">
        <v>0</v>
      </c>
      <c r="U55" s="18">
        <f>P55+Q55</f>
        <v>0.54657534246575334</v>
      </c>
    </row>
    <row r="56" spans="1:21" x14ac:dyDescent="0.2">
      <c r="A56" t="s">
        <v>33</v>
      </c>
      <c r="B56">
        <v>3</v>
      </c>
      <c r="C56">
        <v>18</v>
      </c>
      <c r="D56">
        <v>35</v>
      </c>
      <c r="E56">
        <v>5</v>
      </c>
      <c r="F56">
        <v>8</v>
      </c>
      <c r="G56">
        <v>0</v>
      </c>
      <c r="H56">
        <v>0</v>
      </c>
      <c r="I56">
        <v>0</v>
      </c>
      <c r="J56">
        <v>1</v>
      </c>
      <c r="K56">
        <v>2</v>
      </c>
      <c r="L56">
        <v>3</v>
      </c>
      <c r="M56">
        <v>0</v>
      </c>
      <c r="N56">
        <v>0</v>
      </c>
      <c r="O56">
        <f>(I56*4)+(H56*3)+(G56*2)+(F56-G56-H56-I56)+(K56+N56)</f>
        <v>10</v>
      </c>
      <c r="P56" s="18">
        <f>(F56+K56)/(D56+K56)</f>
        <v>0.27027027027027029</v>
      </c>
      <c r="Q56" s="18">
        <f>((F56-G56-H56-I56)+(G56*2)+(H56*3)+(I56*4))/D56</f>
        <v>0.22857142857142856</v>
      </c>
      <c r="R56" s="18">
        <f>F56/D56</f>
        <v>0.22857142857142856</v>
      </c>
      <c r="S56">
        <v>0</v>
      </c>
      <c r="T56">
        <v>0</v>
      </c>
      <c r="U56" s="18">
        <f>P56+Q56</f>
        <v>0.49884169884169882</v>
      </c>
    </row>
    <row r="57" spans="1:21" x14ac:dyDescent="0.2">
      <c r="A57" t="s">
        <v>117</v>
      </c>
      <c r="B57">
        <v>3</v>
      </c>
      <c r="C57">
        <v>75</v>
      </c>
      <c r="D57">
        <v>246</v>
      </c>
      <c r="E57">
        <v>30</v>
      </c>
      <c r="F57">
        <v>56</v>
      </c>
      <c r="G57">
        <v>11</v>
      </c>
      <c r="H57">
        <v>0</v>
      </c>
      <c r="I57">
        <v>4</v>
      </c>
      <c r="J57">
        <v>29</v>
      </c>
      <c r="K57">
        <v>33</v>
      </c>
      <c r="L57">
        <v>77</v>
      </c>
      <c r="M57">
        <v>0</v>
      </c>
      <c r="N57">
        <v>9</v>
      </c>
      <c r="O57">
        <f>(I57*4)+(H57*3)+(G57*2)+(F57-G57-H57-I57)+(K57+N57)</f>
        <v>121</v>
      </c>
      <c r="P57" s="18">
        <f>(F57+K57)/(D57+K57)</f>
        <v>0.31899641577060933</v>
      </c>
      <c r="Q57" s="18">
        <f>((F57-G57-H57-I57)+(G57*2)+(H57*3)+(I57*4))/D57</f>
        <v>0.32113821138211385</v>
      </c>
      <c r="R57" s="18">
        <f>F57/D57</f>
        <v>0.22764227642276422</v>
      </c>
      <c r="S57">
        <v>0</v>
      </c>
      <c r="T57">
        <v>0</v>
      </c>
      <c r="U57" s="18">
        <f>P57+Q57</f>
        <v>0.64013462715272318</v>
      </c>
    </row>
    <row r="58" spans="1:21" x14ac:dyDescent="0.2">
      <c r="A58" t="s">
        <v>37</v>
      </c>
      <c r="B58">
        <v>5</v>
      </c>
      <c r="C58">
        <v>26</v>
      </c>
      <c r="D58">
        <v>18</v>
      </c>
      <c r="E58">
        <v>3</v>
      </c>
      <c r="F58">
        <v>4</v>
      </c>
      <c r="G58">
        <v>0</v>
      </c>
      <c r="H58">
        <v>0</v>
      </c>
      <c r="I58">
        <v>0</v>
      </c>
      <c r="J58">
        <v>3</v>
      </c>
      <c r="K58">
        <v>2</v>
      </c>
      <c r="L58">
        <v>7</v>
      </c>
      <c r="M58">
        <v>0</v>
      </c>
      <c r="N58">
        <v>0</v>
      </c>
      <c r="O58">
        <f>(I58*4)+(H58*3)+(G58*2)+(F58-G58-H58-I58)+(K58+N58)</f>
        <v>6</v>
      </c>
      <c r="P58" s="18">
        <f>(F58+K58)/(D58+K58)</f>
        <v>0.3</v>
      </c>
      <c r="Q58" s="18">
        <f>((F58-G58-H58-I58)+(G58*2)+(H58*3)+(I58*4))/D58</f>
        <v>0.22222222222222221</v>
      </c>
      <c r="R58" s="18">
        <f>F58/D58</f>
        <v>0.22222222222222221</v>
      </c>
      <c r="S58">
        <v>0</v>
      </c>
      <c r="T58">
        <v>5</v>
      </c>
      <c r="U58" s="18">
        <f>P58+Q58</f>
        <v>0.52222222222222214</v>
      </c>
    </row>
    <row r="59" spans="1:21" x14ac:dyDescent="0.2">
      <c r="A59" t="s">
        <v>126</v>
      </c>
      <c r="B59">
        <v>3</v>
      </c>
      <c r="C59">
        <v>27</v>
      </c>
      <c r="D59">
        <v>54</v>
      </c>
      <c r="E59">
        <v>5</v>
      </c>
      <c r="F59">
        <v>12</v>
      </c>
      <c r="G59">
        <v>0</v>
      </c>
      <c r="H59">
        <v>0</v>
      </c>
      <c r="I59">
        <v>0</v>
      </c>
      <c r="J59">
        <v>5</v>
      </c>
      <c r="K59">
        <v>5</v>
      </c>
      <c r="L59">
        <v>17</v>
      </c>
      <c r="M59">
        <v>0</v>
      </c>
      <c r="N59">
        <v>5</v>
      </c>
      <c r="O59">
        <f>(I59*4)+(H59*3)+(G59*2)+(F59-G59-H59-I59)+(K59+N59)</f>
        <v>22</v>
      </c>
      <c r="P59" s="18">
        <f>(F59+K59)/(D59+K59)</f>
        <v>0.28813559322033899</v>
      </c>
      <c r="Q59" s="18">
        <f>((F59-G59-H59-I59)+(G59*2)+(H59*3)+(I59*4))/D59</f>
        <v>0.22222222222222221</v>
      </c>
      <c r="R59" s="18">
        <f>F59/D59</f>
        <v>0.22222222222222221</v>
      </c>
      <c r="S59">
        <v>0</v>
      </c>
      <c r="T59">
        <v>1</v>
      </c>
      <c r="U59" s="18">
        <f>P59+Q59</f>
        <v>0.5103578154425612</v>
      </c>
    </row>
    <row r="60" spans="1:21" x14ac:dyDescent="0.2">
      <c r="A60" t="s">
        <v>129</v>
      </c>
      <c r="B60">
        <v>2</v>
      </c>
      <c r="C60">
        <v>8</v>
      </c>
      <c r="D60">
        <v>14</v>
      </c>
      <c r="E60">
        <v>1</v>
      </c>
      <c r="F60">
        <v>3</v>
      </c>
      <c r="G60">
        <v>1</v>
      </c>
      <c r="H60">
        <v>0</v>
      </c>
      <c r="I60">
        <v>0</v>
      </c>
      <c r="J60">
        <v>1</v>
      </c>
      <c r="K60">
        <v>3</v>
      </c>
      <c r="L60">
        <v>6</v>
      </c>
      <c r="M60">
        <v>0</v>
      </c>
      <c r="N60">
        <v>0</v>
      </c>
      <c r="O60">
        <f>(I60*4)+(H60*3)+(G60*2)+(F60-G60-H60-I60)+(K60+N60)</f>
        <v>7</v>
      </c>
      <c r="P60" s="18">
        <f>(F60+K60)/(D60+K60)</f>
        <v>0.35294117647058826</v>
      </c>
      <c r="Q60" s="18">
        <f>((F60-G60-H60-I60)+(G60*2)+(H60*3)+(I60*4))/D60</f>
        <v>0.2857142857142857</v>
      </c>
      <c r="R60" s="18">
        <f>F60/D60</f>
        <v>0.21428571428571427</v>
      </c>
      <c r="S60">
        <v>0</v>
      </c>
      <c r="T60">
        <v>0</v>
      </c>
      <c r="U60" s="18">
        <f>P60+Q60</f>
        <v>0.6386554621848739</v>
      </c>
    </row>
    <row r="61" spans="1:21" x14ac:dyDescent="0.2">
      <c r="A61" t="s">
        <v>81</v>
      </c>
      <c r="B61">
        <v>4</v>
      </c>
      <c r="C61">
        <v>16</v>
      </c>
      <c r="D61">
        <v>5</v>
      </c>
      <c r="E61">
        <v>2</v>
      </c>
      <c r="F61">
        <v>1</v>
      </c>
      <c r="G61">
        <v>0</v>
      </c>
      <c r="H61">
        <v>0</v>
      </c>
      <c r="I61">
        <v>0</v>
      </c>
      <c r="J61">
        <v>2</v>
      </c>
      <c r="K61">
        <v>2</v>
      </c>
      <c r="L61">
        <v>1</v>
      </c>
      <c r="M61">
        <v>0</v>
      </c>
      <c r="N61">
        <v>0</v>
      </c>
      <c r="O61">
        <f>(I61*4)+(H61*3)+(G61*2)+(F61-G61-H61-I61)+(K61+N61)</f>
        <v>3</v>
      </c>
      <c r="P61" s="18">
        <f>(F61+K61)/(D61+K61)</f>
        <v>0.42857142857142855</v>
      </c>
      <c r="Q61" s="18">
        <f>((F61-G61-H61-I61)+(G61*2)+(H61*3)+(I61*4))/D61</f>
        <v>0.2</v>
      </c>
      <c r="R61" s="18">
        <f>F61/D61</f>
        <v>0.2</v>
      </c>
      <c r="S61">
        <v>0</v>
      </c>
      <c r="T61">
        <v>0</v>
      </c>
      <c r="U61" s="18">
        <f>P61+Q61</f>
        <v>0.62857142857142856</v>
      </c>
    </row>
    <row r="62" spans="1:21" x14ac:dyDescent="0.2">
      <c r="A62" t="s">
        <v>47</v>
      </c>
      <c r="B62">
        <v>6</v>
      </c>
      <c r="C62">
        <v>46</v>
      </c>
      <c r="D62">
        <v>72</v>
      </c>
      <c r="E62">
        <v>11</v>
      </c>
      <c r="F62">
        <v>13</v>
      </c>
      <c r="G62">
        <v>0</v>
      </c>
      <c r="H62">
        <v>0</v>
      </c>
      <c r="I62">
        <v>0</v>
      </c>
      <c r="J62">
        <v>9</v>
      </c>
      <c r="K62">
        <v>5</v>
      </c>
      <c r="L62">
        <v>28</v>
      </c>
      <c r="M62">
        <v>1</v>
      </c>
      <c r="N62">
        <v>2</v>
      </c>
      <c r="O62">
        <f>(I62*4)+(H62*3)+(G62*2)+(F62-G62-H62-I62)+(K62+N62)</f>
        <v>20</v>
      </c>
      <c r="P62" s="18">
        <f>(F62+K62)/(D62+K62)</f>
        <v>0.23376623376623376</v>
      </c>
      <c r="Q62" s="18">
        <f>((F62-G62-H62-I62)+(G62*2)+(H62*3)+(I62*4))/D62</f>
        <v>0.18055555555555555</v>
      </c>
      <c r="R62" s="18">
        <f>F62/D62</f>
        <v>0.18055555555555555</v>
      </c>
      <c r="S62">
        <v>0</v>
      </c>
      <c r="T62">
        <v>1</v>
      </c>
      <c r="U62" s="18">
        <f>P62+Q62</f>
        <v>0.41432178932178931</v>
      </c>
    </row>
    <row r="63" spans="1:21" x14ac:dyDescent="0.2">
      <c r="A63" t="s">
        <v>119</v>
      </c>
      <c r="B63">
        <v>2</v>
      </c>
      <c r="C63">
        <v>17</v>
      </c>
      <c r="D63">
        <v>39</v>
      </c>
      <c r="E63">
        <v>3</v>
      </c>
      <c r="F63">
        <v>7</v>
      </c>
      <c r="G63">
        <v>1</v>
      </c>
      <c r="H63">
        <v>0</v>
      </c>
      <c r="I63">
        <v>0</v>
      </c>
      <c r="J63">
        <v>2</v>
      </c>
      <c r="K63">
        <v>5</v>
      </c>
      <c r="L63">
        <v>12</v>
      </c>
      <c r="M63">
        <v>0</v>
      </c>
      <c r="N63">
        <v>0</v>
      </c>
      <c r="O63">
        <f>(I63*4)+(H63*3)+(G63*2)+(F63-G63-H63-I63)+(K63+N63)</f>
        <v>13</v>
      </c>
      <c r="P63" s="18">
        <f>(F63+K63)/(D63+K63)</f>
        <v>0.27272727272727271</v>
      </c>
      <c r="Q63" s="18">
        <f>((F63-G63-H63-I63)+(G63*2)+(H63*3)+(I63*4))/D63</f>
        <v>0.20512820512820512</v>
      </c>
      <c r="R63" s="18">
        <f>F63/D63</f>
        <v>0.17948717948717949</v>
      </c>
      <c r="S63">
        <v>0</v>
      </c>
      <c r="T63">
        <v>1</v>
      </c>
      <c r="U63" s="18">
        <f>P63+Q63</f>
        <v>0.47785547785547783</v>
      </c>
    </row>
    <row r="64" spans="1:21" x14ac:dyDescent="0.2">
      <c r="A64" t="s">
        <v>59</v>
      </c>
      <c r="B64">
        <v>4</v>
      </c>
      <c r="C64">
        <v>60</v>
      </c>
      <c r="D64">
        <v>120</v>
      </c>
      <c r="E64">
        <v>14</v>
      </c>
      <c r="F64">
        <v>21</v>
      </c>
      <c r="G64">
        <v>4</v>
      </c>
      <c r="H64">
        <v>0</v>
      </c>
      <c r="I64">
        <v>1</v>
      </c>
      <c r="J64">
        <v>14</v>
      </c>
      <c r="K64">
        <v>22</v>
      </c>
      <c r="L64">
        <v>44</v>
      </c>
      <c r="M64">
        <v>0</v>
      </c>
      <c r="N64">
        <v>3</v>
      </c>
      <c r="O64">
        <f>(I64*4)+(H64*3)+(G64*2)+(F64-G64-H64-I64)+(K64+N64)</f>
        <v>53</v>
      </c>
      <c r="P64" s="18">
        <f>(F64+K64)/(D64+K64)</f>
        <v>0.30281690140845069</v>
      </c>
      <c r="Q64" s="18">
        <f>((F64-G64-H64-I64)+(G64*2)+(H64*3)+(I64*4))/D64</f>
        <v>0.23333333333333334</v>
      </c>
      <c r="R64" s="18">
        <f>F64/D64</f>
        <v>0.17499999999999999</v>
      </c>
      <c r="S64">
        <v>2</v>
      </c>
      <c r="T64">
        <v>0</v>
      </c>
      <c r="U64" s="18">
        <f>P64+Q64</f>
        <v>0.53615023474178403</v>
      </c>
    </row>
    <row r="65" spans="1:21" x14ac:dyDescent="0.2">
      <c r="A65" t="s">
        <v>179</v>
      </c>
      <c r="B65">
        <v>1</v>
      </c>
      <c r="C65">
        <v>11</v>
      </c>
      <c r="D65">
        <v>29</v>
      </c>
      <c r="E65">
        <v>5</v>
      </c>
      <c r="F65">
        <v>5</v>
      </c>
      <c r="G65">
        <v>0</v>
      </c>
      <c r="H65">
        <v>0</v>
      </c>
      <c r="I65">
        <v>0</v>
      </c>
      <c r="J65">
        <v>2</v>
      </c>
      <c r="K65">
        <v>3</v>
      </c>
      <c r="L65">
        <v>8</v>
      </c>
      <c r="M65">
        <v>1</v>
      </c>
      <c r="N65">
        <v>0</v>
      </c>
      <c r="O65">
        <f>(I65*4)+(H65*3)+(G65*2)+(F65-G65-H65-I65)+(K65+N65)</f>
        <v>8</v>
      </c>
      <c r="P65" s="18">
        <f>(F65+K65)/(D65+K65)</f>
        <v>0.25</v>
      </c>
      <c r="Q65" s="18">
        <f>((F65-G65-H65-I65)+(G65*2)+(H65*3)+(I65*4))/D65</f>
        <v>0.17241379310344829</v>
      </c>
      <c r="R65" s="18">
        <f>F65/D65</f>
        <v>0.17241379310344829</v>
      </c>
      <c r="S65">
        <v>0</v>
      </c>
      <c r="T65">
        <v>0</v>
      </c>
      <c r="U65" s="18">
        <f>P65+Q65</f>
        <v>0.42241379310344829</v>
      </c>
    </row>
    <row r="66" spans="1:21" x14ac:dyDescent="0.2">
      <c r="A66" t="s">
        <v>31</v>
      </c>
      <c r="B66">
        <v>4</v>
      </c>
      <c r="C66">
        <v>11</v>
      </c>
      <c r="D66">
        <v>6</v>
      </c>
      <c r="E66">
        <v>3</v>
      </c>
      <c r="F66">
        <v>1</v>
      </c>
      <c r="G66">
        <v>0</v>
      </c>
      <c r="H66">
        <v>0</v>
      </c>
      <c r="I66">
        <v>0</v>
      </c>
      <c r="J66">
        <v>1</v>
      </c>
      <c r="K66">
        <v>1</v>
      </c>
      <c r="L66">
        <v>2</v>
      </c>
      <c r="M66">
        <v>0</v>
      </c>
      <c r="N66">
        <v>0</v>
      </c>
      <c r="O66">
        <f>(I66*4)+(H66*3)+(G66*2)+(F66-G66-H66-I66)+(K66+N66)</f>
        <v>2</v>
      </c>
      <c r="P66" s="18">
        <f>(F66+K66)/(D66+K66)</f>
        <v>0.2857142857142857</v>
      </c>
      <c r="Q66" s="18">
        <f>((F66-G66-H66-I66)+(G66*2)+(H66*3)+(I66*4))/D66</f>
        <v>0.16666666666666666</v>
      </c>
      <c r="R66" s="18">
        <f>F66/D66</f>
        <v>0.16666666666666666</v>
      </c>
      <c r="S66">
        <v>0</v>
      </c>
      <c r="T66">
        <v>0</v>
      </c>
      <c r="U66" s="18">
        <f>P66+Q66</f>
        <v>0.45238095238095233</v>
      </c>
    </row>
    <row r="67" spans="1:21" x14ac:dyDescent="0.2">
      <c r="A67" t="s">
        <v>112</v>
      </c>
      <c r="B67">
        <v>3</v>
      </c>
      <c r="C67">
        <v>15</v>
      </c>
      <c r="D67">
        <v>32</v>
      </c>
      <c r="E67">
        <v>1</v>
      </c>
      <c r="F67">
        <v>5</v>
      </c>
      <c r="G67">
        <v>0</v>
      </c>
      <c r="H67">
        <v>0</v>
      </c>
      <c r="I67">
        <v>0</v>
      </c>
      <c r="J67">
        <v>3</v>
      </c>
      <c r="K67">
        <v>0</v>
      </c>
      <c r="L67">
        <v>11</v>
      </c>
      <c r="M67">
        <v>0</v>
      </c>
      <c r="N67">
        <v>0</v>
      </c>
      <c r="O67">
        <f>(I67*4)+(H67*3)+(G67*2)+(F67-G67-H67-I67)+(K67+N67)</f>
        <v>5</v>
      </c>
      <c r="P67" s="18">
        <f>(F67+K67)/(D67+K67)</f>
        <v>0.15625</v>
      </c>
      <c r="Q67" s="18">
        <f>((F67-G67-H67-I67)+(G67*2)+(H67*3)+(I67*4))/D67</f>
        <v>0.15625</v>
      </c>
      <c r="R67" s="18">
        <f>F67/D67</f>
        <v>0.15625</v>
      </c>
      <c r="S67">
        <v>0</v>
      </c>
      <c r="T67">
        <v>1</v>
      </c>
      <c r="U67" s="18">
        <f>P67+Q67</f>
        <v>0.3125</v>
      </c>
    </row>
    <row r="68" spans="1:21" x14ac:dyDescent="0.2">
      <c r="A68" t="s">
        <v>111</v>
      </c>
      <c r="B68">
        <v>1</v>
      </c>
      <c r="C68">
        <v>3</v>
      </c>
      <c r="D68">
        <v>7</v>
      </c>
      <c r="E68">
        <v>0</v>
      </c>
      <c r="F68">
        <v>1</v>
      </c>
      <c r="G68">
        <v>1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1</v>
      </c>
      <c r="O68">
        <f>(I68*4)+(H68*3)+(G68*2)+(F68-G68-H68-I68)+(K68+N68)</f>
        <v>3</v>
      </c>
      <c r="P68" s="18">
        <f>(F68+K68)/(D68+K68)</f>
        <v>0.14285714285714285</v>
      </c>
      <c r="Q68" s="18">
        <f>((F68-G68-H68-I68)+(G68*2)+(H68*3)+(I68*4))/D68</f>
        <v>0.2857142857142857</v>
      </c>
      <c r="R68" s="18">
        <f>F68/D68</f>
        <v>0.14285714285714285</v>
      </c>
      <c r="S68">
        <v>0</v>
      </c>
      <c r="T68">
        <v>0</v>
      </c>
      <c r="U68" s="18">
        <f>P68+Q68</f>
        <v>0.42857142857142855</v>
      </c>
    </row>
    <row r="69" spans="1:21" x14ac:dyDescent="0.2">
      <c r="A69" t="s">
        <v>25</v>
      </c>
      <c r="B69">
        <v>8</v>
      </c>
      <c r="C69">
        <v>102</v>
      </c>
      <c r="D69">
        <v>158</v>
      </c>
      <c r="E69">
        <v>33</v>
      </c>
      <c r="F69">
        <v>20</v>
      </c>
      <c r="G69">
        <v>3</v>
      </c>
      <c r="H69">
        <v>0</v>
      </c>
      <c r="I69">
        <v>0</v>
      </c>
      <c r="J69">
        <v>9</v>
      </c>
      <c r="K69">
        <v>25</v>
      </c>
      <c r="L69">
        <v>69</v>
      </c>
      <c r="M69">
        <v>2</v>
      </c>
      <c r="N69">
        <v>3</v>
      </c>
      <c r="O69">
        <f>(I69*4)+(H69*3)+(G69*2)+(F69-G69-H69-I69)+(K69+N69)</f>
        <v>51</v>
      </c>
      <c r="P69" s="18">
        <f>(F69+K69)/(D69+K69)</f>
        <v>0.24590163934426229</v>
      </c>
      <c r="Q69" s="18">
        <f>((F69-G69-H69-I69)+(G69*2)+(H69*3)+(I69*4))/D69</f>
        <v>0.14556962025316456</v>
      </c>
      <c r="R69" s="18">
        <f>F69/D69</f>
        <v>0.12658227848101267</v>
      </c>
      <c r="S69">
        <v>1</v>
      </c>
      <c r="T69">
        <v>1</v>
      </c>
      <c r="U69" s="18">
        <f>P69+Q69</f>
        <v>0.39147125959742685</v>
      </c>
    </row>
    <row r="70" spans="1:21" x14ac:dyDescent="0.2">
      <c r="A70" t="s">
        <v>108</v>
      </c>
      <c r="B70">
        <v>2</v>
      </c>
      <c r="C70">
        <v>14</v>
      </c>
      <c r="D70">
        <v>40</v>
      </c>
      <c r="E70">
        <v>7</v>
      </c>
      <c r="F70">
        <v>5</v>
      </c>
      <c r="G70">
        <v>2</v>
      </c>
      <c r="H70">
        <v>0</v>
      </c>
      <c r="I70">
        <v>0</v>
      </c>
      <c r="J70">
        <v>4</v>
      </c>
      <c r="K70">
        <v>7</v>
      </c>
      <c r="L70">
        <v>11</v>
      </c>
      <c r="M70">
        <v>0</v>
      </c>
      <c r="N70">
        <v>1</v>
      </c>
      <c r="O70">
        <f>(I70*4)+(H70*3)+(G70*2)+(F70-G70-H70-I70)+(K70+N70)</f>
        <v>15</v>
      </c>
      <c r="P70" s="18">
        <f>(F70+K70)/(D70+K70)</f>
        <v>0.25531914893617019</v>
      </c>
      <c r="Q70" s="18">
        <f>((F70-G70-H70-I70)+(G70*2)+(H70*3)+(I70*4))/D70</f>
        <v>0.17499999999999999</v>
      </c>
      <c r="R70" s="18">
        <f>F70/D70</f>
        <v>0.125</v>
      </c>
      <c r="S70">
        <v>2</v>
      </c>
      <c r="T70">
        <v>0</v>
      </c>
      <c r="U70" s="18">
        <f>P70+Q70</f>
        <v>0.43031914893617018</v>
      </c>
    </row>
    <row r="71" spans="1:21" x14ac:dyDescent="0.2">
      <c r="A71" t="s">
        <v>29</v>
      </c>
      <c r="B71">
        <v>1</v>
      </c>
      <c r="C71">
        <v>2</v>
      </c>
      <c r="D71">
        <v>9</v>
      </c>
      <c r="E71">
        <v>0</v>
      </c>
      <c r="F71">
        <v>1</v>
      </c>
      <c r="G71">
        <v>1</v>
      </c>
      <c r="H71">
        <v>0</v>
      </c>
      <c r="I71">
        <v>0</v>
      </c>
      <c r="J71">
        <v>1</v>
      </c>
      <c r="K71">
        <v>0</v>
      </c>
      <c r="L71">
        <v>3</v>
      </c>
      <c r="M71">
        <v>0</v>
      </c>
      <c r="N71">
        <v>0</v>
      </c>
      <c r="O71">
        <f>(I71*4)+(H71*3)+(G71*2)+(F71-G71-H71-I71)+(K71+N71)</f>
        <v>2</v>
      </c>
      <c r="P71" s="18">
        <f>(F71+K71)/(D71+K71)</f>
        <v>0.1111111111111111</v>
      </c>
      <c r="Q71" s="18">
        <f>((F71-G71-H71-I71)+(G71*2)+(H71*3)+(I71*4))/D71</f>
        <v>0.22222222222222221</v>
      </c>
      <c r="R71" s="18">
        <f>F71/D71</f>
        <v>0.1111111111111111</v>
      </c>
      <c r="S71">
        <v>0</v>
      </c>
      <c r="T71">
        <v>0</v>
      </c>
      <c r="U71" s="18">
        <f>P71+Q71</f>
        <v>0.33333333333333331</v>
      </c>
    </row>
    <row r="72" spans="1:21" x14ac:dyDescent="0.2">
      <c r="A72" t="s">
        <v>109</v>
      </c>
      <c r="B72">
        <v>5</v>
      </c>
      <c r="C72">
        <v>8</v>
      </c>
      <c r="D72">
        <v>12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2</v>
      </c>
      <c r="L72">
        <v>3</v>
      </c>
      <c r="M72">
        <v>0</v>
      </c>
      <c r="N72">
        <v>0</v>
      </c>
      <c r="O72">
        <f>(I72*4)+(H72*3)+(G72*2)+(F72-G72-H72-I72)+(K72+N72)</f>
        <v>3</v>
      </c>
      <c r="P72" s="18">
        <f>(F72+K72)/(D72+K72)</f>
        <v>0.21428571428571427</v>
      </c>
      <c r="Q72" s="18">
        <f>((F72-G72-H72-I72)+(G72*2)+(H72*3)+(I72*4))/D72</f>
        <v>8.3333333333333329E-2</v>
      </c>
      <c r="R72" s="18">
        <f>F72/D72</f>
        <v>8.3333333333333329E-2</v>
      </c>
      <c r="S72">
        <v>0</v>
      </c>
      <c r="T72">
        <v>0</v>
      </c>
      <c r="U72" s="18">
        <f>P72+Q72</f>
        <v>0.29761904761904762</v>
      </c>
    </row>
    <row r="73" spans="1:21" x14ac:dyDescent="0.2">
      <c r="A73" t="s">
        <v>147</v>
      </c>
      <c r="B73">
        <v>1</v>
      </c>
      <c r="C73">
        <v>4</v>
      </c>
      <c r="D73">
        <v>12</v>
      </c>
      <c r="E73">
        <v>1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  <c r="L73">
        <v>5</v>
      </c>
      <c r="M73">
        <v>0</v>
      </c>
      <c r="N73">
        <v>1</v>
      </c>
      <c r="O73">
        <f>(I73*4)+(H73*3)+(G73*2)+(F73-G73-H73-I73)+(K73+N73)</f>
        <v>3</v>
      </c>
      <c r="P73" s="18">
        <f>(F73+K73)/(D73+K73)</f>
        <v>0.15384615384615385</v>
      </c>
      <c r="Q73" s="18">
        <f>((F73-G73-H73-I73)+(G73*2)+(H73*3)+(I73*4))/D73</f>
        <v>8.3333333333333329E-2</v>
      </c>
      <c r="R73" s="18">
        <f>F73/D73</f>
        <v>8.3333333333333329E-2</v>
      </c>
      <c r="S73">
        <v>0</v>
      </c>
      <c r="T73">
        <v>0</v>
      </c>
      <c r="U73" s="18">
        <f>P73+Q73</f>
        <v>0.23717948717948717</v>
      </c>
    </row>
    <row r="74" spans="1:21" x14ac:dyDescent="0.2">
      <c r="A74" t="s">
        <v>105</v>
      </c>
      <c r="B74">
        <v>2</v>
      </c>
      <c r="C74">
        <v>10</v>
      </c>
      <c r="D74">
        <v>14</v>
      </c>
      <c r="E74">
        <v>2</v>
      </c>
      <c r="F74">
        <v>1</v>
      </c>
      <c r="G74">
        <v>0</v>
      </c>
      <c r="H74">
        <v>0</v>
      </c>
      <c r="I74">
        <v>0</v>
      </c>
      <c r="J74">
        <v>2</v>
      </c>
      <c r="K74">
        <v>1</v>
      </c>
      <c r="L74">
        <v>3</v>
      </c>
      <c r="M74">
        <v>0</v>
      </c>
      <c r="N74">
        <v>0</v>
      </c>
      <c r="O74">
        <f>(I74*4)+(H74*3)+(G74*2)+(F74-G74-H74-I74)+(K74+N74)</f>
        <v>2</v>
      </c>
      <c r="P74" s="18">
        <f>(F74+K74)/(D74+K74)</f>
        <v>0.13333333333333333</v>
      </c>
      <c r="Q74" s="18">
        <f>((F74-G74-H74-I74)+(G74*2)+(H74*3)+(I74*4))/D74</f>
        <v>7.1428571428571425E-2</v>
      </c>
      <c r="R74" s="18">
        <f>F74/D74</f>
        <v>7.1428571428571425E-2</v>
      </c>
      <c r="S74">
        <v>0</v>
      </c>
      <c r="T74">
        <v>0</v>
      </c>
      <c r="U74" s="18">
        <f>P74+Q74</f>
        <v>0.20476190476190476</v>
      </c>
    </row>
    <row r="75" spans="1:21" x14ac:dyDescent="0.2">
      <c r="A75" t="s">
        <v>96</v>
      </c>
      <c r="B75">
        <v>1</v>
      </c>
      <c r="C75">
        <v>2</v>
      </c>
      <c r="D75">
        <v>1</v>
      </c>
      <c r="E75">
        <v>1</v>
      </c>
      <c r="F75">
        <v>0</v>
      </c>
      <c r="G75">
        <v>0</v>
      </c>
      <c r="H75">
        <v>0</v>
      </c>
      <c r="I75">
        <v>0</v>
      </c>
      <c r="J75">
        <v>1</v>
      </c>
      <c r="K75">
        <v>1</v>
      </c>
      <c r="L75">
        <v>1</v>
      </c>
      <c r="M75">
        <v>0</v>
      </c>
      <c r="N75">
        <v>0</v>
      </c>
      <c r="O75">
        <f>(I75*4)+(H75*3)+(G75*2)+(F75-G75-H75-I75)+(K75+N75)</f>
        <v>1</v>
      </c>
      <c r="P75" s="18">
        <f>(F75+K75)/(D75+K75)</f>
        <v>0.5</v>
      </c>
      <c r="Q75" s="18">
        <f>((F75-G75-H75-I75)+(G75*2)+(H75*3)+(I75*4))/D75</f>
        <v>0</v>
      </c>
      <c r="R75" s="18">
        <f>F75/D75</f>
        <v>0</v>
      </c>
      <c r="S75">
        <v>0</v>
      </c>
      <c r="T75">
        <v>0</v>
      </c>
      <c r="U75" s="18">
        <f>P75+Q75</f>
        <v>0.5</v>
      </c>
    </row>
    <row r="76" spans="1:21" x14ac:dyDescent="0.2">
      <c r="A76" t="s">
        <v>125</v>
      </c>
      <c r="B76">
        <v>1</v>
      </c>
      <c r="C76">
        <v>1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f>(I76*4)+(H76*3)+(G76*2)+(F76-G76-H76-I76)+(K76+N76)</f>
        <v>1</v>
      </c>
      <c r="P76" s="18">
        <f>(F76+K76)/(D76+K76)</f>
        <v>0.5</v>
      </c>
      <c r="Q76" s="18">
        <f>((F76-G76-H76-I76)+(G76*2)+(H76*3)+(I76*4))/D76</f>
        <v>0</v>
      </c>
      <c r="R76" s="18">
        <f>F76/D76</f>
        <v>0</v>
      </c>
      <c r="S76">
        <v>0</v>
      </c>
      <c r="T76">
        <v>0</v>
      </c>
      <c r="U76" s="18">
        <f>P76+Q76</f>
        <v>0.5</v>
      </c>
    </row>
    <row r="77" spans="1:21" x14ac:dyDescent="0.2">
      <c r="A77" t="s">
        <v>153</v>
      </c>
      <c r="B77">
        <v>1</v>
      </c>
      <c r="C77">
        <v>5</v>
      </c>
      <c r="D77">
        <v>5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4</v>
      </c>
      <c r="L77">
        <v>4</v>
      </c>
      <c r="M77">
        <v>0</v>
      </c>
      <c r="N77">
        <v>0</v>
      </c>
      <c r="O77">
        <f>(I77*4)+(H77*3)+(G77*2)+(F77-G77-H77-I77)+(K77+N77)</f>
        <v>4</v>
      </c>
      <c r="P77" s="18">
        <f>(F77+K77)/(D77+K77)</f>
        <v>0.44444444444444442</v>
      </c>
      <c r="Q77" s="18">
        <f>((F77-G77-H77-I77)+(G77*2)+(H77*3)+(I77*4))/D77</f>
        <v>0</v>
      </c>
      <c r="R77" s="18">
        <f>F77/D77</f>
        <v>0</v>
      </c>
      <c r="S77">
        <v>0</v>
      </c>
      <c r="T77">
        <v>0</v>
      </c>
      <c r="U77" s="18">
        <f>P77+Q77</f>
        <v>0.44444444444444442</v>
      </c>
    </row>
    <row r="78" spans="1:21" x14ac:dyDescent="0.2">
      <c r="A78" t="s">
        <v>155</v>
      </c>
      <c r="B78">
        <v>1</v>
      </c>
      <c r="C78">
        <v>4</v>
      </c>
      <c r="D78">
        <v>6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2</v>
      </c>
      <c r="L78">
        <v>4</v>
      </c>
      <c r="M78">
        <v>0</v>
      </c>
      <c r="N78">
        <v>0</v>
      </c>
      <c r="O78">
        <f>(I78*4)+(H78*3)+(G78*2)+(F78-G78-H78-I78)+(K78+N78)</f>
        <v>2</v>
      </c>
      <c r="P78" s="18">
        <f>(F78+K78)/(D78+K78)</f>
        <v>0.25</v>
      </c>
      <c r="Q78" s="18">
        <f>((F78-G78-H78-I78)+(G78*2)+(H78*3)+(I78*4))/D78</f>
        <v>0</v>
      </c>
      <c r="R78" s="18">
        <f>F78/D78</f>
        <v>0</v>
      </c>
      <c r="S78">
        <v>0</v>
      </c>
      <c r="T78">
        <v>0</v>
      </c>
      <c r="U78" s="18">
        <f>P78+Q78</f>
        <v>0.25</v>
      </c>
    </row>
    <row r="79" spans="1:21" x14ac:dyDescent="0.2">
      <c r="A79" t="s">
        <v>53</v>
      </c>
      <c r="B79">
        <v>2</v>
      </c>
      <c r="C79">
        <v>10</v>
      </c>
      <c r="D79">
        <v>8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2</v>
      </c>
      <c r="L79">
        <v>3</v>
      </c>
      <c r="M79">
        <v>0</v>
      </c>
      <c r="N79">
        <v>0</v>
      </c>
      <c r="O79">
        <f>(I79*4)+(H79*3)+(G79*2)+(F79-G79-H79-I79)+(K79+N79)</f>
        <v>2</v>
      </c>
      <c r="P79" s="18">
        <f>(F79+K79)/(D79+K79)</f>
        <v>0.2</v>
      </c>
      <c r="Q79" s="18">
        <f>((F79-G79-H79-I79)+(G79*2)+(H79*3)+(I79*4))/D79</f>
        <v>0</v>
      </c>
      <c r="R79" s="18">
        <f>F79/D79</f>
        <v>0</v>
      </c>
      <c r="S79">
        <v>0</v>
      </c>
      <c r="T79">
        <v>0</v>
      </c>
      <c r="U79" s="18">
        <f>P79+Q79</f>
        <v>0.2</v>
      </c>
    </row>
    <row r="80" spans="1:21" x14ac:dyDescent="0.2">
      <c r="A80" t="s">
        <v>62</v>
      </c>
      <c r="B80">
        <v>2</v>
      </c>
      <c r="C80">
        <v>5</v>
      </c>
      <c r="D80">
        <v>7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6</v>
      </c>
      <c r="M80">
        <v>0</v>
      </c>
      <c r="N80">
        <v>0</v>
      </c>
      <c r="O80">
        <f>(I80*4)+(H80*3)+(G80*2)+(F80-G80-H80-I80)+(K80+N80)</f>
        <v>1</v>
      </c>
      <c r="P80" s="18">
        <f>(F80+K80)/(D80+K80)</f>
        <v>0.125</v>
      </c>
      <c r="Q80" s="18">
        <f>((F80-G80-H80-I80)+(G80*2)+(H80*3)+(I80*4))/D80</f>
        <v>0</v>
      </c>
      <c r="R80" s="18">
        <f>F80/D80</f>
        <v>0</v>
      </c>
      <c r="S80">
        <v>0</v>
      </c>
      <c r="T80">
        <v>0</v>
      </c>
      <c r="U80" s="18">
        <f>P80+Q80</f>
        <v>0.125</v>
      </c>
    </row>
    <row r="81" spans="1:21" x14ac:dyDescent="0.2">
      <c r="A81" t="s">
        <v>137</v>
      </c>
      <c r="B81">
        <v>2</v>
      </c>
      <c r="C81">
        <v>6</v>
      </c>
      <c r="D81">
        <v>7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4</v>
      </c>
      <c r="M81">
        <v>0</v>
      </c>
      <c r="N81">
        <v>0</v>
      </c>
      <c r="O81">
        <f>(I81*4)+(H81*3)+(G81*2)+(F81-G81-H81-I81)+(K81+N81)</f>
        <v>1</v>
      </c>
      <c r="P81" s="18">
        <f>(F81+K81)/(D81+K81)</f>
        <v>0.125</v>
      </c>
      <c r="Q81" s="18">
        <f>((F81-G81-H81-I81)+(G81*2)+(H81*3)+(I81*4))/D81</f>
        <v>0</v>
      </c>
      <c r="R81" s="18">
        <f>F81/D81</f>
        <v>0</v>
      </c>
      <c r="S81">
        <v>0</v>
      </c>
      <c r="T81">
        <v>0</v>
      </c>
      <c r="U81" s="18">
        <f>P81+Q81</f>
        <v>0.125</v>
      </c>
    </row>
    <row r="82" spans="1:21" x14ac:dyDescent="0.2">
      <c r="A82" t="s">
        <v>116</v>
      </c>
      <c r="B82">
        <v>4</v>
      </c>
      <c r="C82">
        <v>14</v>
      </c>
      <c r="D82">
        <v>13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8</v>
      </c>
      <c r="M82">
        <v>0</v>
      </c>
      <c r="N82">
        <v>0</v>
      </c>
      <c r="O82">
        <f>(I82*4)+(H82*3)+(G82*2)+(F82-G82-H82-I82)+(K82+N82)</f>
        <v>1</v>
      </c>
      <c r="P82" s="18">
        <f>(F82+K82)/(D82+K82)</f>
        <v>7.1428571428571425E-2</v>
      </c>
      <c r="Q82" s="18">
        <f>((F82-G82-H82-I82)+(G82*2)+(H82*3)+(I82*4))/D82</f>
        <v>0</v>
      </c>
      <c r="R82" s="18">
        <f>F82/D82</f>
        <v>0</v>
      </c>
      <c r="S82">
        <v>0</v>
      </c>
      <c r="T82">
        <v>0</v>
      </c>
      <c r="U82" s="18">
        <f>P82+Q82</f>
        <v>7.1428571428571425E-2</v>
      </c>
    </row>
    <row r="83" spans="1:21" x14ac:dyDescent="0.2">
      <c r="A83" t="s">
        <v>123</v>
      </c>
      <c r="B83">
        <v>1</v>
      </c>
      <c r="C83">
        <v>4</v>
      </c>
      <c r="D83">
        <v>10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3</v>
      </c>
      <c r="M83">
        <v>0</v>
      </c>
      <c r="N83">
        <v>0</v>
      </c>
      <c r="O83">
        <f>(I83*4)+(H83*3)+(G83*2)+(F83-G83-H83-I83)+(K83+N83)</f>
        <v>0</v>
      </c>
      <c r="P83" s="18">
        <f>(F83+K83)/(D83+K83)</f>
        <v>0</v>
      </c>
      <c r="Q83" s="18">
        <f>((F83-G83-H83-I83)+(G83*2)+(H83*3)+(I83*4))/D83</f>
        <v>0</v>
      </c>
      <c r="R83" s="18">
        <f>F83/D83</f>
        <v>0</v>
      </c>
      <c r="S83">
        <v>0</v>
      </c>
      <c r="T83">
        <v>0</v>
      </c>
      <c r="U83" s="18">
        <f>P83+Q83</f>
        <v>0</v>
      </c>
    </row>
    <row r="84" spans="1:21" x14ac:dyDescent="0.2">
      <c r="A84" t="s">
        <v>152</v>
      </c>
      <c r="B84">
        <v>1</v>
      </c>
      <c r="C84">
        <v>2</v>
      </c>
      <c r="D84">
        <v>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2</v>
      </c>
      <c r="M84">
        <v>0</v>
      </c>
      <c r="N84">
        <v>0</v>
      </c>
      <c r="O84">
        <f>(I84*4)+(H84*3)+(G84*2)+(F84-G84-H84-I84)+(K84+N84)</f>
        <v>0</v>
      </c>
      <c r="P84" s="18">
        <f>(F84+K84)/(D84+K84)</f>
        <v>0</v>
      </c>
      <c r="Q84" s="18">
        <f>((F84-G84-H84-I84)+(G84*2)+(H84*3)+(I84*4))/D84</f>
        <v>0</v>
      </c>
      <c r="R84" s="18">
        <f>F84/D84</f>
        <v>0</v>
      </c>
      <c r="S84">
        <v>0</v>
      </c>
      <c r="T84">
        <v>0</v>
      </c>
      <c r="U84" s="18">
        <f>P84+Q84</f>
        <v>0</v>
      </c>
    </row>
    <row r="85" spans="1:21" x14ac:dyDescent="0.2">
      <c r="A85" t="s">
        <v>118</v>
      </c>
      <c r="B85">
        <v>1</v>
      </c>
      <c r="C85">
        <v>4</v>
      </c>
      <c r="D85">
        <v>5</v>
      </c>
      <c r="E85">
        <v>1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1</v>
      </c>
      <c r="M85">
        <v>0</v>
      </c>
      <c r="N85">
        <v>0</v>
      </c>
      <c r="O85">
        <f>(I85*4)+(H85*3)+(G85*2)+(F85-G85-H85-I85)+(K85+N85)</f>
        <v>0</v>
      </c>
      <c r="P85" s="18">
        <f>(F85+K85)/(D85+K85)</f>
        <v>0</v>
      </c>
      <c r="Q85" s="18">
        <f>((F85-G85-H85-I85)+(G85*2)+(H85*3)+(I85*4))/D85</f>
        <v>0</v>
      </c>
      <c r="R85" s="18">
        <f>F85/D85</f>
        <v>0</v>
      </c>
      <c r="S85">
        <v>0</v>
      </c>
      <c r="T85">
        <v>0</v>
      </c>
      <c r="U85" s="18">
        <f>P85+Q85</f>
        <v>0</v>
      </c>
    </row>
    <row r="86" spans="1:21" x14ac:dyDescent="0.2">
      <c r="A86" t="s">
        <v>44</v>
      </c>
      <c r="B86">
        <v>1</v>
      </c>
      <c r="C86">
        <v>1</v>
      </c>
      <c r="D86">
        <v>3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f>(I86*4)+(H86*3)+(G86*2)+(F86-G86-H86-I86)+(K86+N86)</f>
        <v>0</v>
      </c>
      <c r="P86" s="18">
        <f>(F86+K86)/(D86+K86)</f>
        <v>0</v>
      </c>
      <c r="Q86" s="18">
        <f>((F86-G86-H86-I86)+(G86*2)+(H86*3)+(I86*4))/D86</f>
        <v>0</v>
      </c>
      <c r="R86" s="18">
        <f>F86/D86</f>
        <v>0</v>
      </c>
      <c r="S86">
        <v>0</v>
      </c>
      <c r="T86">
        <v>0</v>
      </c>
      <c r="U86" s="18">
        <f>P86+Q86</f>
        <v>0</v>
      </c>
    </row>
    <row r="87" spans="1:21" x14ac:dyDescent="0.2">
      <c r="A87" t="s">
        <v>136</v>
      </c>
      <c r="B87">
        <v>1</v>
      </c>
      <c r="C87">
        <v>1</v>
      </c>
      <c r="D87">
        <v>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f>(I87*4)+(H87*3)+(G87*2)+(F87-G87-H87-I87)+(K87+N87)</f>
        <v>0</v>
      </c>
      <c r="P87" s="18">
        <f>(F87+K87)/(D87+K87)</f>
        <v>0</v>
      </c>
      <c r="Q87" s="18">
        <f>((F87-G87-H87-I87)+(G87*2)+(H87*3)+(I87*4))/D87</f>
        <v>0</v>
      </c>
      <c r="R87" s="18">
        <f>F87/D87</f>
        <v>0</v>
      </c>
      <c r="S87">
        <v>0</v>
      </c>
      <c r="T87">
        <v>0</v>
      </c>
      <c r="U87" s="18">
        <f>P87+Q87</f>
        <v>0</v>
      </c>
    </row>
    <row r="88" spans="1:21" x14ac:dyDescent="0.2">
      <c r="A88" t="s">
        <v>21</v>
      </c>
      <c r="B88">
        <v>1</v>
      </c>
      <c r="C88">
        <v>1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f>(I88*4)+(H88*3)+(G88*2)+(F88-G88-H88-I88)+(K88+N88)</f>
        <v>0</v>
      </c>
      <c r="P88" s="18">
        <f>(F88+K88)/(D88+K88)</f>
        <v>0</v>
      </c>
      <c r="Q88" s="18">
        <f>((F88-G88-H88-I88)+(G88*2)+(H88*3)+(I88*4))/D88</f>
        <v>0</v>
      </c>
      <c r="R88" s="18">
        <f>F88/D88</f>
        <v>0</v>
      </c>
      <c r="S88">
        <v>0</v>
      </c>
      <c r="T88">
        <v>0</v>
      </c>
      <c r="U88" s="18">
        <f>P88+Q88</f>
        <v>0</v>
      </c>
    </row>
    <row r="89" spans="1:21" x14ac:dyDescent="0.2">
      <c r="A89" t="s">
        <v>95</v>
      </c>
      <c r="B89">
        <v>1</v>
      </c>
      <c r="C89">
        <v>2</v>
      </c>
      <c r="D89">
        <v>3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f>(I89*4)+(H89*3)+(G89*2)+(F89-G89-H89-I89)+(K89+N89)</f>
        <v>0</v>
      </c>
      <c r="P89" s="18">
        <f>(F89+K89)/(D89+K89)</f>
        <v>0</v>
      </c>
      <c r="Q89" s="18">
        <f>((F89-G89-H89-I89)+(G89*2)+(H89*3)+(I89*4))/D89</f>
        <v>0</v>
      </c>
      <c r="R89" s="18">
        <f>F89/D89</f>
        <v>0</v>
      </c>
      <c r="S89">
        <v>0</v>
      </c>
      <c r="T89">
        <v>0</v>
      </c>
      <c r="U89" s="18">
        <f>P89+Q89</f>
        <v>0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A08C3-CB7C-7847-AD22-325CD7C3FC49}">
  <dimension ref="A1:Q59"/>
  <sheetViews>
    <sheetView tabSelected="1" workbookViewId="0">
      <selection sqref="A1:Q1048576"/>
    </sheetView>
  </sheetViews>
  <sheetFormatPr baseColWidth="10" defaultRowHeight="15" x14ac:dyDescent="0.2"/>
  <cols>
    <col min="1" max="1" width="16.6640625" customWidth="1"/>
    <col min="2" max="2" width="6.6640625" style="68" customWidth="1"/>
    <col min="3" max="4" width="6.5" style="68" customWidth="1"/>
    <col min="5" max="5" width="7.1640625" style="69" customWidth="1"/>
    <col min="6" max="14" width="8.1640625" style="68" customWidth="1"/>
    <col min="15" max="17" width="6.5" style="69" customWidth="1"/>
  </cols>
  <sheetData>
    <row r="1" spans="1:17" x14ac:dyDescent="0.2">
      <c r="A1" s="64" t="s">
        <v>0</v>
      </c>
      <c r="B1" s="66" t="s">
        <v>184</v>
      </c>
      <c r="C1" s="66" t="s">
        <v>65</v>
      </c>
      <c r="D1" s="66" t="s">
        <v>66</v>
      </c>
      <c r="E1" s="67" t="s">
        <v>67</v>
      </c>
      <c r="F1" s="66" t="s">
        <v>68</v>
      </c>
      <c r="G1" s="66" t="s">
        <v>69</v>
      </c>
      <c r="H1" s="66" t="s">
        <v>70</v>
      </c>
      <c r="I1" s="66" t="s">
        <v>6</v>
      </c>
      <c r="J1" s="66" t="s">
        <v>5</v>
      </c>
      <c r="K1" s="66" t="s">
        <v>71</v>
      </c>
      <c r="L1" s="66" t="s">
        <v>14</v>
      </c>
      <c r="M1" s="66" t="s">
        <v>11</v>
      </c>
      <c r="N1" s="66" t="s">
        <v>12</v>
      </c>
      <c r="O1" s="67" t="s">
        <v>72</v>
      </c>
      <c r="P1" s="67" t="s">
        <v>160</v>
      </c>
      <c r="Q1" s="67" t="s">
        <v>161</v>
      </c>
    </row>
    <row r="2" spans="1:17" x14ac:dyDescent="0.2">
      <c r="A2" t="s">
        <v>151</v>
      </c>
      <c r="B2" s="68">
        <v>1</v>
      </c>
      <c r="C2" s="68">
        <v>0</v>
      </c>
      <c r="D2" s="68">
        <v>0</v>
      </c>
      <c r="E2" s="69">
        <f>K2/H2*9</f>
        <v>5.3999999999999995</v>
      </c>
      <c r="F2" s="68">
        <v>2</v>
      </c>
      <c r="G2" s="68">
        <v>1</v>
      </c>
      <c r="H2" s="68">
        <v>5</v>
      </c>
      <c r="I2" s="68">
        <v>5</v>
      </c>
      <c r="J2" s="68">
        <v>3</v>
      </c>
      <c r="K2" s="68">
        <v>3</v>
      </c>
      <c r="L2" s="68">
        <v>1</v>
      </c>
      <c r="M2" s="68">
        <v>0</v>
      </c>
      <c r="N2" s="68">
        <v>6</v>
      </c>
      <c r="O2" s="69">
        <v>0</v>
      </c>
      <c r="P2" s="69">
        <f>(I2+M2)/H2</f>
        <v>1</v>
      </c>
      <c r="Q2" s="69">
        <f>N2/H2*9</f>
        <v>10.799999999999999</v>
      </c>
    </row>
    <row r="3" spans="1:17" x14ac:dyDescent="0.2">
      <c r="A3" t="s">
        <v>140</v>
      </c>
      <c r="B3" s="68">
        <v>1</v>
      </c>
      <c r="C3" s="68">
        <v>0</v>
      </c>
      <c r="D3" s="68">
        <v>0</v>
      </c>
      <c r="E3" s="69">
        <f>K3/H3*9</f>
        <v>6</v>
      </c>
      <c r="F3" s="68">
        <v>2</v>
      </c>
      <c r="G3" s="68">
        <v>1</v>
      </c>
      <c r="H3" s="68">
        <v>3</v>
      </c>
      <c r="I3" s="68">
        <v>4</v>
      </c>
      <c r="J3" s="68">
        <v>2</v>
      </c>
      <c r="K3" s="68">
        <v>2</v>
      </c>
      <c r="L3" s="68">
        <v>1</v>
      </c>
      <c r="M3" s="68">
        <v>0</v>
      </c>
      <c r="N3" s="68">
        <v>3</v>
      </c>
      <c r="O3" s="69">
        <v>0</v>
      </c>
      <c r="P3" s="69">
        <f>(I3+M3)/H3</f>
        <v>1.3333333333333333</v>
      </c>
      <c r="Q3" s="69">
        <f>N3/H3*9</f>
        <v>9</v>
      </c>
    </row>
    <row r="4" spans="1:17" x14ac:dyDescent="0.2">
      <c r="A4" t="s">
        <v>95</v>
      </c>
      <c r="B4" s="68">
        <v>4</v>
      </c>
      <c r="C4" s="68">
        <v>15</v>
      </c>
      <c r="D4" s="68">
        <v>4</v>
      </c>
      <c r="E4" s="69">
        <f>K4/H4*9</f>
        <v>2.4285714285714284</v>
      </c>
      <c r="F4" s="68">
        <v>26</v>
      </c>
      <c r="G4" s="68">
        <v>0</v>
      </c>
      <c r="H4" s="68">
        <v>126</v>
      </c>
      <c r="I4" s="68">
        <v>84</v>
      </c>
      <c r="J4" s="68">
        <v>46</v>
      </c>
      <c r="K4" s="68">
        <v>34</v>
      </c>
      <c r="L4" s="68">
        <v>12</v>
      </c>
      <c r="M4" s="68">
        <v>46</v>
      </c>
      <c r="N4" s="68">
        <v>196</v>
      </c>
      <c r="O4" s="69">
        <f>N4/M4</f>
        <v>4.2608695652173916</v>
      </c>
      <c r="P4" s="69">
        <f>(I4+M4)/H4</f>
        <v>1.0317460317460319</v>
      </c>
      <c r="Q4" s="69">
        <f>N4/H4*9</f>
        <v>14</v>
      </c>
    </row>
    <row r="5" spans="1:17" x14ac:dyDescent="0.2">
      <c r="A5" t="s">
        <v>44</v>
      </c>
      <c r="B5" s="68">
        <v>1</v>
      </c>
      <c r="C5" s="68">
        <v>1</v>
      </c>
      <c r="D5" s="68">
        <v>0</v>
      </c>
      <c r="E5" s="69">
        <f>K5/H5*9</f>
        <v>1.5</v>
      </c>
      <c r="F5" s="68">
        <v>1</v>
      </c>
      <c r="G5" s="68">
        <v>0</v>
      </c>
      <c r="H5" s="68">
        <v>6</v>
      </c>
      <c r="I5" s="68">
        <v>3</v>
      </c>
      <c r="J5" s="68">
        <v>1</v>
      </c>
      <c r="K5" s="68">
        <v>1</v>
      </c>
      <c r="L5" s="68">
        <v>0</v>
      </c>
      <c r="M5" s="68">
        <v>1</v>
      </c>
      <c r="N5" s="68">
        <v>6</v>
      </c>
      <c r="O5" s="69">
        <f>N5/M5</f>
        <v>6</v>
      </c>
      <c r="P5" s="69">
        <f>(I5+M5)/H5</f>
        <v>0.66666666666666663</v>
      </c>
      <c r="Q5" s="69">
        <f>N5/H5*9</f>
        <v>9</v>
      </c>
    </row>
    <row r="6" spans="1:17" x14ac:dyDescent="0.2">
      <c r="A6" t="s">
        <v>33</v>
      </c>
      <c r="B6" s="68">
        <v>3</v>
      </c>
      <c r="C6" s="68">
        <v>8</v>
      </c>
      <c r="D6" s="68">
        <v>1</v>
      </c>
      <c r="E6" s="69">
        <f>K6/H6*9</f>
        <v>2.054794520547945</v>
      </c>
      <c r="F6" s="68">
        <v>13</v>
      </c>
      <c r="G6" s="68">
        <v>1</v>
      </c>
      <c r="H6" s="68">
        <v>65.7</v>
      </c>
      <c r="I6" s="68">
        <v>37</v>
      </c>
      <c r="J6" s="68">
        <v>18</v>
      </c>
      <c r="K6" s="68">
        <v>15</v>
      </c>
      <c r="L6" s="68">
        <v>4</v>
      </c>
      <c r="M6" s="68">
        <v>37</v>
      </c>
      <c r="N6" s="68">
        <v>90</v>
      </c>
      <c r="O6" s="69">
        <f>N6/M6</f>
        <v>2.4324324324324325</v>
      </c>
      <c r="P6" s="69">
        <f>(I6+M6)/H6</f>
        <v>1.1263318112633181</v>
      </c>
      <c r="Q6" s="69">
        <f>N6/H6*9</f>
        <v>12.328767123287671</v>
      </c>
    </row>
    <row r="7" spans="1:17" x14ac:dyDescent="0.2">
      <c r="A7" t="s">
        <v>109</v>
      </c>
      <c r="B7" s="68">
        <v>7</v>
      </c>
      <c r="C7" s="68">
        <v>8</v>
      </c>
      <c r="D7" s="68">
        <v>4</v>
      </c>
      <c r="E7" s="69">
        <f>K7/H7*9</f>
        <v>3.3624862019189941</v>
      </c>
      <c r="F7" s="68">
        <v>65</v>
      </c>
      <c r="G7" s="68">
        <v>15</v>
      </c>
      <c r="H7" s="68">
        <v>117.77000000000001</v>
      </c>
      <c r="I7" s="68">
        <v>88</v>
      </c>
      <c r="J7" s="68">
        <v>62</v>
      </c>
      <c r="K7" s="68">
        <v>44</v>
      </c>
      <c r="L7" s="68">
        <v>10</v>
      </c>
      <c r="M7" s="68">
        <v>86</v>
      </c>
      <c r="N7" s="68">
        <v>159</v>
      </c>
      <c r="O7" s="69">
        <f>N7/M7</f>
        <v>1.8488372093023255</v>
      </c>
      <c r="P7" s="69">
        <f>(I7+M7)/H7</f>
        <v>1.477456058418952</v>
      </c>
      <c r="Q7" s="69">
        <f>N7/H7*9</f>
        <v>12.150802411480001</v>
      </c>
    </row>
    <row r="8" spans="1:17" x14ac:dyDescent="0.2">
      <c r="A8" t="s">
        <v>110</v>
      </c>
      <c r="B8" s="68">
        <v>6</v>
      </c>
      <c r="C8" s="68">
        <v>10</v>
      </c>
      <c r="D8" s="68">
        <v>4</v>
      </c>
      <c r="E8" s="69">
        <f>K8/H8*9</f>
        <v>4.5425463851567489</v>
      </c>
      <c r="F8" s="68">
        <v>63</v>
      </c>
      <c r="G8" s="68">
        <v>12</v>
      </c>
      <c r="H8" s="68">
        <v>140.67000000000002</v>
      </c>
      <c r="I8" s="68">
        <v>127</v>
      </c>
      <c r="J8" s="68">
        <v>92</v>
      </c>
      <c r="K8" s="68">
        <v>71</v>
      </c>
      <c r="L8" s="68">
        <v>34</v>
      </c>
      <c r="M8" s="68">
        <v>88</v>
      </c>
      <c r="N8" s="68">
        <v>179</v>
      </c>
      <c r="O8" s="69">
        <f>N8/M8</f>
        <v>2.0340909090909092</v>
      </c>
      <c r="P8" s="69">
        <f>(I8+M8)/H8</f>
        <v>1.5283998009525839</v>
      </c>
      <c r="Q8" s="69">
        <f>N8/H8*9</f>
        <v>11.452335252719129</v>
      </c>
    </row>
    <row r="9" spans="1:17" x14ac:dyDescent="0.2">
      <c r="A9" t="s">
        <v>153</v>
      </c>
      <c r="B9" s="68">
        <v>1</v>
      </c>
      <c r="C9" s="68">
        <v>0</v>
      </c>
      <c r="D9" s="68">
        <v>1</v>
      </c>
      <c r="E9" s="69">
        <f>K9/H9*9</f>
        <v>4.7368421052631575</v>
      </c>
      <c r="F9" s="68">
        <v>9</v>
      </c>
      <c r="G9" s="68">
        <v>2</v>
      </c>
      <c r="H9" s="68">
        <v>15.2</v>
      </c>
      <c r="I9" s="68">
        <v>16</v>
      </c>
      <c r="J9" s="68">
        <v>11</v>
      </c>
      <c r="K9" s="68">
        <v>8</v>
      </c>
      <c r="L9" s="68">
        <v>2</v>
      </c>
      <c r="M9" s="68">
        <v>6</v>
      </c>
      <c r="N9" s="68">
        <v>20</v>
      </c>
      <c r="O9" s="69">
        <f>N9/M9</f>
        <v>3.3333333333333335</v>
      </c>
      <c r="P9" s="69">
        <f>(I9+M9)/H9</f>
        <v>1.4473684210526316</v>
      </c>
      <c r="Q9" s="69">
        <f>N9/H9*9</f>
        <v>11.842105263157896</v>
      </c>
    </row>
    <row r="10" spans="1:17" x14ac:dyDescent="0.2">
      <c r="A10" t="s">
        <v>112</v>
      </c>
      <c r="B10" s="68">
        <v>3</v>
      </c>
      <c r="C10" s="68">
        <v>13</v>
      </c>
      <c r="D10" s="68">
        <v>7</v>
      </c>
      <c r="E10" s="69">
        <f>K10/H10*9</f>
        <v>2.7398047099368181</v>
      </c>
      <c r="F10" s="68">
        <v>31</v>
      </c>
      <c r="G10" s="68">
        <v>2</v>
      </c>
      <c r="H10" s="68">
        <v>174.1</v>
      </c>
      <c r="I10" s="68">
        <v>131</v>
      </c>
      <c r="J10" s="68">
        <v>69</v>
      </c>
      <c r="K10" s="68">
        <v>53</v>
      </c>
      <c r="L10" s="68">
        <v>4</v>
      </c>
      <c r="M10" s="68">
        <v>91</v>
      </c>
      <c r="N10" s="68">
        <v>209</v>
      </c>
      <c r="O10" s="69">
        <f>N10/M10</f>
        <v>2.2967032967032965</v>
      </c>
      <c r="P10" s="69">
        <f>(I10+M10)/H10</f>
        <v>1.2751292360712234</v>
      </c>
      <c r="Q10" s="69">
        <f>N10/H10*9</f>
        <v>10.804135554279149</v>
      </c>
    </row>
    <row r="11" spans="1:17" x14ac:dyDescent="0.2">
      <c r="A11" t="s">
        <v>64</v>
      </c>
      <c r="B11" s="68">
        <v>8</v>
      </c>
      <c r="C11" s="68">
        <v>27</v>
      </c>
      <c r="D11" s="68">
        <v>9</v>
      </c>
      <c r="E11" s="69">
        <f>K11/H11*9</f>
        <v>2.8543163897698509</v>
      </c>
      <c r="F11" s="68">
        <v>70</v>
      </c>
      <c r="G11" s="68">
        <v>5</v>
      </c>
      <c r="H11" s="68">
        <v>343.69</v>
      </c>
      <c r="I11" s="68">
        <v>270</v>
      </c>
      <c r="J11" s="68">
        <v>135</v>
      </c>
      <c r="K11" s="68">
        <v>109</v>
      </c>
      <c r="L11" s="68">
        <v>33</v>
      </c>
      <c r="M11" s="68">
        <v>153</v>
      </c>
      <c r="N11" s="68">
        <v>388</v>
      </c>
      <c r="O11" s="69">
        <f>N11/M11</f>
        <v>2.5359477124183005</v>
      </c>
      <c r="P11" s="69">
        <f>(I11+M11)/H11</f>
        <v>1.2307602781576421</v>
      </c>
      <c r="Q11" s="69">
        <f>N11/H11*9</f>
        <v>10.16031889202479</v>
      </c>
    </row>
    <row r="12" spans="1:17" x14ac:dyDescent="0.2">
      <c r="A12" t="s">
        <v>80</v>
      </c>
      <c r="B12" s="68">
        <v>1</v>
      </c>
      <c r="C12" s="68">
        <v>1</v>
      </c>
      <c r="D12" s="68">
        <v>0</v>
      </c>
      <c r="E12" s="69">
        <f>K12/H12*9</f>
        <v>0</v>
      </c>
      <c r="F12" s="68">
        <v>2</v>
      </c>
      <c r="G12" s="68">
        <v>1</v>
      </c>
      <c r="H12" s="68">
        <v>3</v>
      </c>
      <c r="I12" s="68">
        <v>0</v>
      </c>
      <c r="J12" s="68">
        <v>0</v>
      </c>
      <c r="K12" s="68">
        <v>0</v>
      </c>
      <c r="L12" s="68">
        <v>0</v>
      </c>
      <c r="M12" s="68">
        <v>2</v>
      </c>
      <c r="N12" s="68">
        <v>5</v>
      </c>
      <c r="O12" s="69">
        <f>N12/M12</f>
        <v>2.5</v>
      </c>
      <c r="P12" s="69">
        <f>(I12+M12)/H12</f>
        <v>0.66666666666666663</v>
      </c>
      <c r="Q12" s="69">
        <f>N12/H12*9</f>
        <v>15</v>
      </c>
    </row>
    <row r="13" spans="1:17" x14ac:dyDescent="0.2">
      <c r="A13" t="s">
        <v>39</v>
      </c>
      <c r="B13" s="68">
        <v>5</v>
      </c>
      <c r="C13" s="68">
        <v>6</v>
      </c>
      <c r="D13" s="68">
        <v>6</v>
      </c>
      <c r="E13" s="69">
        <f>K13/H13*9</f>
        <v>4.1729169507704897</v>
      </c>
      <c r="F13" s="68">
        <v>35</v>
      </c>
      <c r="G13" s="68">
        <v>9</v>
      </c>
      <c r="H13" s="68">
        <v>73.33</v>
      </c>
      <c r="I13" s="68">
        <v>69</v>
      </c>
      <c r="J13" s="68">
        <v>42</v>
      </c>
      <c r="K13" s="68">
        <v>34</v>
      </c>
      <c r="L13" s="68">
        <v>7</v>
      </c>
      <c r="M13" s="68">
        <v>32</v>
      </c>
      <c r="N13" s="68">
        <v>79</v>
      </c>
      <c r="O13" s="69">
        <f>N13/M13</f>
        <v>2.46875</v>
      </c>
      <c r="P13" s="69">
        <f>(I13+M13)/H13</f>
        <v>1.3773353334242466</v>
      </c>
      <c r="Q13" s="69">
        <f>N13/H13*9</f>
        <v>9.6958952679667263</v>
      </c>
    </row>
    <row r="14" spans="1:17" x14ac:dyDescent="0.2">
      <c r="A14" t="s">
        <v>111</v>
      </c>
      <c r="B14" s="68">
        <v>3</v>
      </c>
      <c r="C14" s="68">
        <v>3</v>
      </c>
      <c r="D14" s="68">
        <v>0</v>
      </c>
      <c r="E14" s="69">
        <f>K14/H14*9</f>
        <v>2.0791221484262197</v>
      </c>
      <c r="F14" s="68">
        <v>14</v>
      </c>
      <c r="G14" s="68">
        <v>1</v>
      </c>
      <c r="H14" s="68">
        <v>34.630000000000003</v>
      </c>
      <c r="I14" s="68">
        <v>29</v>
      </c>
      <c r="J14" s="68">
        <v>11</v>
      </c>
      <c r="K14" s="68">
        <v>8</v>
      </c>
      <c r="L14" s="68">
        <v>2</v>
      </c>
      <c r="M14" s="68">
        <v>2</v>
      </c>
      <c r="N14" s="68">
        <v>37</v>
      </c>
      <c r="O14" s="69">
        <f>N14/M14</f>
        <v>18.5</v>
      </c>
      <c r="P14" s="69">
        <f>(I14+M14)/H14</f>
        <v>0.8951775916835113</v>
      </c>
      <c r="Q14" s="69">
        <f>N14/H14*9</f>
        <v>9.6159399364712659</v>
      </c>
    </row>
    <row r="15" spans="1:17" x14ac:dyDescent="0.2">
      <c r="A15" t="s">
        <v>146</v>
      </c>
      <c r="B15" s="68">
        <v>2</v>
      </c>
      <c r="C15" s="68">
        <v>3</v>
      </c>
      <c r="D15" s="68">
        <v>4</v>
      </c>
      <c r="E15" s="69">
        <f>K15/H15*9</f>
        <v>4.5672031317964334</v>
      </c>
      <c r="F15" s="68">
        <v>26</v>
      </c>
      <c r="G15" s="68">
        <v>0</v>
      </c>
      <c r="H15" s="68">
        <v>68.97</v>
      </c>
      <c r="I15" s="68">
        <v>52</v>
      </c>
      <c r="J15" s="68">
        <v>50</v>
      </c>
      <c r="K15" s="68">
        <v>35</v>
      </c>
      <c r="L15" s="68">
        <v>5</v>
      </c>
      <c r="M15" s="68">
        <v>65</v>
      </c>
      <c r="N15" s="68">
        <v>71</v>
      </c>
      <c r="O15" s="69">
        <f>N15/M15</f>
        <v>1.0923076923076922</v>
      </c>
      <c r="P15" s="69">
        <f>(I15+M15)/H15</f>
        <v>1.6963897346672467</v>
      </c>
      <c r="Q15" s="69">
        <f>N15/H15*9</f>
        <v>9.2648977816441942</v>
      </c>
    </row>
    <row r="16" spans="1:17" x14ac:dyDescent="0.2">
      <c r="A16" t="s">
        <v>105</v>
      </c>
      <c r="B16" s="68">
        <v>2</v>
      </c>
      <c r="C16" s="68">
        <v>17</v>
      </c>
      <c r="D16" s="68">
        <v>4</v>
      </c>
      <c r="E16" s="69">
        <f>K16/H16*9</f>
        <v>2.5789473684210527</v>
      </c>
      <c r="F16" s="68">
        <v>31</v>
      </c>
      <c r="G16" s="68">
        <v>0</v>
      </c>
      <c r="H16" s="68">
        <v>171</v>
      </c>
      <c r="I16" s="68">
        <v>144</v>
      </c>
      <c r="J16" s="68">
        <v>62</v>
      </c>
      <c r="K16" s="68">
        <v>49</v>
      </c>
      <c r="L16" s="68">
        <v>5</v>
      </c>
      <c r="M16" s="68">
        <v>74</v>
      </c>
      <c r="N16" s="68">
        <v>162</v>
      </c>
      <c r="O16" s="69">
        <f>N16/M16</f>
        <v>2.189189189189189</v>
      </c>
      <c r="P16" s="69">
        <f>(I16+M16)/H16</f>
        <v>1.2748538011695907</v>
      </c>
      <c r="Q16" s="69">
        <f>N16/H16*9</f>
        <v>8.5263157894736832</v>
      </c>
    </row>
    <row r="17" spans="1:17" x14ac:dyDescent="0.2">
      <c r="A17" t="s">
        <v>78</v>
      </c>
      <c r="B17" s="68">
        <v>7</v>
      </c>
      <c r="C17" s="68">
        <v>20</v>
      </c>
      <c r="D17" s="68">
        <v>3</v>
      </c>
      <c r="E17" s="69">
        <f>K17/H17*9</f>
        <v>2.3626640738940208</v>
      </c>
      <c r="F17" s="68">
        <v>35</v>
      </c>
      <c r="G17" s="68">
        <v>1</v>
      </c>
      <c r="H17" s="68">
        <v>205.7</v>
      </c>
      <c r="I17" s="68">
        <v>178</v>
      </c>
      <c r="J17" s="68">
        <v>70</v>
      </c>
      <c r="K17" s="68">
        <v>54</v>
      </c>
      <c r="L17" s="68">
        <v>21</v>
      </c>
      <c r="M17" s="68">
        <v>48</v>
      </c>
      <c r="N17" s="68">
        <v>193</v>
      </c>
      <c r="O17" s="69">
        <f>N17/M17</f>
        <v>4.020833333333333</v>
      </c>
      <c r="P17" s="69">
        <f>(I17+M17)/H17</f>
        <v>1.0986874088478367</v>
      </c>
      <c r="Q17" s="69">
        <f>N17/H17*9</f>
        <v>8.444336412250852</v>
      </c>
    </row>
    <row r="18" spans="1:17" x14ac:dyDescent="0.2">
      <c r="A18" t="s">
        <v>113</v>
      </c>
      <c r="B18" s="68">
        <v>3</v>
      </c>
      <c r="C18" s="68">
        <v>1</v>
      </c>
      <c r="D18" s="68">
        <v>0</v>
      </c>
      <c r="E18" s="69">
        <f>K18/H18*9</f>
        <v>1.9850022055580061</v>
      </c>
      <c r="F18" s="68">
        <v>8</v>
      </c>
      <c r="G18" s="68">
        <v>0</v>
      </c>
      <c r="H18" s="68">
        <v>22.67</v>
      </c>
      <c r="I18" s="68">
        <v>16</v>
      </c>
      <c r="J18" s="68">
        <v>5</v>
      </c>
      <c r="K18" s="68">
        <v>5</v>
      </c>
      <c r="L18" s="68">
        <v>2</v>
      </c>
      <c r="M18" s="68">
        <v>11</v>
      </c>
      <c r="N18" s="68">
        <v>24</v>
      </c>
      <c r="O18" s="69">
        <f>N18/M18</f>
        <v>2.1818181818181817</v>
      </c>
      <c r="P18" s="69">
        <f>(I18+M18)/H18</f>
        <v>1.1910013233348036</v>
      </c>
      <c r="Q18" s="69">
        <f>N18/H18*9</f>
        <v>9.5280105866784304</v>
      </c>
    </row>
    <row r="19" spans="1:17" x14ac:dyDescent="0.2">
      <c r="A19" t="s">
        <v>106</v>
      </c>
      <c r="B19" s="68">
        <v>3</v>
      </c>
      <c r="C19" s="68">
        <v>13</v>
      </c>
      <c r="D19" s="68">
        <v>2</v>
      </c>
      <c r="E19" s="69">
        <f>K19/H19*9</f>
        <v>1.9783440527558416</v>
      </c>
      <c r="F19" s="68">
        <v>19</v>
      </c>
      <c r="G19" s="68">
        <v>0</v>
      </c>
      <c r="H19" s="68">
        <v>122.83</v>
      </c>
      <c r="I19" s="68">
        <v>90</v>
      </c>
      <c r="J19" s="68">
        <v>38</v>
      </c>
      <c r="K19" s="68">
        <v>27</v>
      </c>
      <c r="L19" s="68">
        <v>6</v>
      </c>
      <c r="M19" s="68">
        <v>42</v>
      </c>
      <c r="N19" s="68">
        <v>113</v>
      </c>
      <c r="O19" s="69">
        <f>N19/M19</f>
        <v>2.6904761904761907</v>
      </c>
      <c r="P19" s="69">
        <f>(I19+M19)/H19</f>
        <v>1.0746560286574942</v>
      </c>
      <c r="Q19" s="69">
        <f>N19/H19*9</f>
        <v>8.2797362207929659</v>
      </c>
    </row>
    <row r="20" spans="1:17" x14ac:dyDescent="0.2">
      <c r="A20" t="s">
        <v>139</v>
      </c>
      <c r="B20" s="68">
        <v>1</v>
      </c>
      <c r="C20" s="68">
        <v>2</v>
      </c>
      <c r="D20" s="68">
        <v>0</v>
      </c>
      <c r="E20" s="69">
        <f>K20/H20*9</f>
        <v>4.1351351351351351</v>
      </c>
      <c r="F20" s="68">
        <v>8</v>
      </c>
      <c r="G20" s="68">
        <v>0</v>
      </c>
      <c r="H20" s="68">
        <v>37</v>
      </c>
      <c r="I20" s="68">
        <v>34</v>
      </c>
      <c r="J20" s="68">
        <v>18</v>
      </c>
      <c r="K20" s="68">
        <v>17</v>
      </c>
      <c r="L20" s="68">
        <v>1</v>
      </c>
      <c r="M20" s="68">
        <v>24</v>
      </c>
      <c r="N20" s="68">
        <v>34</v>
      </c>
      <c r="O20" s="69">
        <f>N20/M20</f>
        <v>1.4166666666666667</v>
      </c>
      <c r="P20" s="69">
        <f>(I20+M20)/H20</f>
        <v>1.5675675675675675</v>
      </c>
      <c r="Q20" s="69">
        <f>N20/H20*9</f>
        <v>8.2702702702702702</v>
      </c>
    </row>
    <row r="21" spans="1:17" x14ac:dyDescent="0.2">
      <c r="A21" t="s">
        <v>115</v>
      </c>
      <c r="B21" s="68">
        <v>2</v>
      </c>
      <c r="C21" s="68">
        <v>10</v>
      </c>
      <c r="D21" s="68">
        <v>1</v>
      </c>
      <c r="E21" s="69">
        <f>K21/H21*9</f>
        <v>2.5588952071486601</v>
      </c>
      <c r="F21" s="68">
        <v>23</v>
      </c>
      <c r="G21" s="68">
        <v>3</v>
      </c>
      <c r="H21" s="68">
        <v>123.1</v>
      </c>
      <c r="I21" s="68">
        <v>109</v>
      </c>
      <c r="J21" s="68">
        <v>45</v>
      </c>
      <c r="K21" s="68">
        <v>35</v>
      </c>
      <c r="L21" s="68">
        <v>1</v>
      </c>
      <c r="M21" s="68">
        <v>30</v>
      </c>
      <c r="N21" s="68">
        <v>113</v>
      </c>
      <c r="O21" s="69">
        <f>N21/M21</f>
        <v>3.7666666666666666</v>
      </c>
      <c r="P21" s="69">
        <f>(I21+M21)/H21</f>
        <v>1.1291632818846467</v>
      </c>
      <c r="Q21" s="69">
        <f>N21/H21*9</f>
        <v>8.2615759545085297</v>
      </c>
    </row>
    <row r="22" spans="1:17" x14ac:dyDescent="0.2">
      <c r="A22" t="s">
        <v>81</v>
      </c>
      <c r="B22" s="68">
        <v>4</v>
      </c>
      <c r="C22" s="68">
        <v>6</v>
      </c>
      <c r="D22" s="68">
        <v>5</v>
      </c>
      <c r="E22" s="69">
        <f>K22/H22*9</f>
        <v>4.727674868675698</v>
      </c>
      <c r="F22" s="68">
        <v>30</v>
      </c>
      <c r="G22" s="68">
        <v>0</v>
      </c>
      <c r="H22" s="68">
        <v>72.34</v>
      </c>
      <c r="I22" s="68">
        <v>67</v>
      </c>
      <c r="J22" s="68">
        <v>49</v>
      </c>
      <c r="K22" s="68">
        <v>38</v>
      </c>
      <c r="L22" s="68">
        <v>6</v>
      </c>
      <c r="M22" s="68">
        <v>34</v>
      </c>
      <c r="N22" s="68">
        <v>58</v>
      </c>
      <c r="O22" s="69">
        <f>N22/M22</f>
        <v>1.7058823529411764</v>
      </c>
      <c r="P22" s="69">
        <f>(I22+M22)/H22</f>
        <v>1.3961846834393143</v>
      </c>
      <c r="Q22" s="69">
        <f>N22/H22*9</f>
        <v>7.2159247995576443</v>
      </c>
    </row>
    <row r="23" spans="1:17" x14ac:dyDescent="0.2">
      <c r="A23" t="s">
        <v>53</v>
      </c>
      <c r="B23" s="68">
        <v>3</v>
      </c>
      <c r="C23" s="68">
        <v>7</v>
      </c>
      <c r="D23" s="68">
        <v>6</v>
      </c>
      <c r="E23" s="69">
        <f>K23/H23*9</f>
        <v>3.75</v>
      </c>
      <c r="F23" s="68">
        <v>25</v>
      </c>
      <c r="G23" s="68">
        <v>1</v>
      </c>
      <c r="H23" s="68">
        <v>108</v>
      </c>
      <c r="I23" s="68">
        <v>111</v>
      </c>
      <c r="J23" s="68">
        <v>57</v>
      </c>
      <c r="K23" s="68">
        <v>45</v>
      </c>
      <c r="L23" s="68">
        <v>3</v>
      </c>
      <c r="M23" s="68">
        <v>59</v>
      </c>
      <c r="N23" s="68">
        <v>86</v>
      </c>
      <c r="O23" s="69">
        <f>N23/M23</f>
        <v>1.4576271186440677</v>
      </c>
      <c r="P23" s="69">
        <f>(I23+M23)/H23</f>
        <v>1.5740740740740742</v>
      </c>
      <c r="Q23" s="69">
        <f>N23/H23*9</f>
        <v>7.1666666666666661</v>
      </c>
    </row>
    <row r="24" spans="1:17" x14ac:dyDescent="0.2">
      <c r="A24" t="s">
        <v>147</v>
      </c>
      <c r="B24" s="68">
        <v>1</v>
      </c>
      <c r="C24" s="68">
        <v>0</v>
      </c>
      <c r="D24" s="68">
        <v>0</v>
      </c>
      <c r="E24" s="69">
        <f>K24/H24*9</f>
        <v>5.9044048734770387</v>
      </c>
      <c r="F24" s="68">
        <v>8</v>
      </c>
      <c r="G24" s="68">
        <v>0</v>
      </c>
      <c r="H24" s="68">
        <v>10.67</v>
      </c>
      <c r="I24" s="68">
        <v>11</v>
      </c>
      <c r="J24" s="68">
        <v>9</v>
      </c>
      <c r="K24" s="68">
        <v>7</v>
      </c>
      <c r="L24" s="68">
        <v>4</v>
      </c>
      <c r="M24" s="68">
        <v>5</v>
      </c>
      <c r="N24" s="68">
        <v>8</v>
      </c>
      <c r="O24" s="69">
        <f>N24/M24</f>
        <v>1.6</v>
      </c>
      <c r="P24" s="69">
        <f>(I24+M24)/H24</f>
        <v>1.499531396438613</v>
      </c>
      <c r="Q24" s="69">
        <f>N24/H24*9</f>
        <v>6.7478912839737584</v>
      </c>
    </row>
    <row r="25" spans="1:17" x14ac:dyDescent="0.2">
      <c r="A25" t="s">
        <v>118</v>
      </c>
      <c r="B25" s="68">
        <v>2</v>
      </c>
      <c r="C25" s="68">
        <v>1</v>
      </c>
      <c r="D25" s="68">
        <v>2</v>
      </c>
      <c r="E25" s="69">
        <f>K25/H25*9</f>
        <v>4.304347826086957</v>
      </c>
      <c r="F25" s="68">
        <v>10</v>
      </c>
      <c r="G25" s="68">
        <v>0</v>
      </c>
      <c r="H25" s="68">
        <v>23</v>
      </c>
      <c r="I25" s="68">
        <v>22</v>
      </c>
      <c r="J25" s="68">
        <v>18</v>
      </c>
      <c r="K25" s="68">
        <v>11</v>
      </c>
      <c r="L25" s="68">
        <v>1</v>
      </c>
      <c r="M25" s="68">
        <v>17</v>
      </c>
      <c r="N25" s="68">
        <v>27</v>
      </c>
      <c r="O25" s="69">
        <f>N25/M25</f>
        <v>1.588235294117647</v>
      </c>
      <c r="P25" s="69">
        <f>(I25+M25)/H25</f>
        <v>1.6956521739130435</v>
      </c>
      <c r="Q25" s="69">
        <f>N25/H25*9</f>
        <v>10.565217391304349</v>
      </c>
    </row>
    <row r="26" spans="1:17" x14ac:dyDescent="0.2">
      <c r="A26" t="s">
        <v>144</v>
      </c>
      <c r="B26" s="68">
        <v>2</v>
      </c>
      <c r="C26" s="68">
        <v>3</v>
      </c>
      <c r="D26" s="68">
        <v>1</v>
      </c>
      <c r="E26" s="69">
        <f>K26/H26*9</f>
        <v>2.2038567493112948</v>
      </c>
      <c r="F26" s="68">
        <v>6</v>
      </c>
      <c r="G26" s="68">
        <v>0</v>
      </c>
      <c r="H26" s="68">
        <v>32.67</v>
      </c>
      <c r="I26" s="68">
        <v>25</v>
      </c>
      <c r="J26" s="68">
        <v>17</v>
      </c>
      <c r="K26" s="68">
        <v>8</v>
      </c>
      <c r="L26" s="68">
        <v>4</v>
      </c>
      <c r="M26" s="68">
        <v>24</v>
      </c>
      <c r="N26" s="68">
        <v>25</v>
      </c>
      <c r="O26" s="69">
        <f>N26/M26</f>
        <v>1.0416666666666667</v>
      </c>
      <c r="P26" s="69">
        <f>(I26+M26)/H26</f>
        <v>1.4998469543924089</v>
      </c>
      <c r="Q26" s="69">
        <f>N26/H26*9</f>
        <v>6.887052341597796</v>
      </c>
    </row>
    <row r="27" spans="1:17" x14ac:dyDescent="0.2">
      <c r="A27" t="s">
        <v>120</v>
      </c>
      <c r="B27" s="68">
        <v>1</v>
      </c>
      <c r="C27" s="68">
        <v>0</v>
      </c>
      <c r="D27" s="68">
        <v>1</v>
      </c>
      <c r="E27" s="69">
        <f>K27/H27*9</f>
        <v>7.266435986159169</v>
      </c>
      <c r="F27" s="68">
        <v>2</v>
      </c>
      <c r="G27" s="68">
        <v>0</v>
      </c>
      <c r="H27" s="68">
        <v>8.67</v>
      </c>
      <c r="I27" s="68">
        <v>10</v>
      </c>
      <c r="J27" s="68">
        <v>8</v>
      </c>
      <c r="K27" s="68">
        <v>7</v>
      </c>
      <c r="L27" s="68">
        <v>3</v>
      </c>
      <c r="M27" s="68">
        <v>2</v>
      </c>
      <c r="N27" s="68">
        <v>3</v>
      </c>
      <c r="O27" s="69">
        <f>N27/M27</f>
        <v>1.5</v>
      </c>
      <c r="P27" s="69">
        <f>(I27+M27)/H27</f>
        <v>1.3840830449826991</v>
      </c>
      <c r="Q27" s="69">
        <f>N27/H27*9</f>
        <v>3.1141868512110729</v>
      </c>
    </row>
    <row r="28" spans="1:17" x14ac:dyDescent="0.2">
      <c r="A28" t="s">
        <v>31</v>
      </c>
      <c r="B28" s="68">
        <v>5</v>
      </c>
      <c r="C28" s="68">
        <v>5</v>
      </c>
      <c r="D28" s="68">
        <v>3</v>
      </c>
      <c r="E28" s="69">
        <f>K28/H28*9</f>
        <v>5.7673822492790778</v>
      </c>
      <c r="F28" s="68">
        <v>26</v>
      </c>
      <c r="G28" s="68">
        <v>2</v>
      </c>
      <c r="H28" s="68">
        <v>93.63</v>
      </c>
      <c r="I28" s="68">
        <v>124</v>
      </c>
      <c r="J28" s="68">
        <v>70</v>
      </c>
      <c r="K28" s="68">
        <v>60</v>
      </c>
      <c r="L28" s="68">
        <v>4</v>
      </c>
      <c r="M28" s="68">
        <v>54</v>
      </c>
      <c r="N28" s="68">
        <v>69</v>
      </c>
      <c r="O28" s="69">
        <f>N28/M28</f>
        <v>1.2777777777777777</v>
      </c>
      <c r="P28" s="69">
        <f>(I28+M28)/H28</f>
        <v>1.9011000747623625</v>
      </c>
      <c r="Q28" s="69">
        <f>N28/H28*9</f>
        <v>6.6324895866709399</v>
      </c>
    </row>
    <row r="29" spans="1:17" x14ac:dyDescent="0.2">
      <c r="A29" t="s">
        <v>27</v>
      </c>
      <c r="B29" s="68">
        <v>3</v>
      </c>
      <c r="C29" s="68">
        <v>7</v>
      </c>
      <c r="D29" s="68">
        <v>4</v>
      </c>
      <c r="E29" s="69">
        <f>K29/H29*9</f>
        <v>5.4711246200607899</v>
      </c>
      <c r="F29" s="68">
        <v>17</v>
      </c>
      <c r="G29" s="68">
        <v>0</v>
      </c>
      <c r="H29" s="68">
        <v>75.67</v>
      </c>
      <c r="I29" s="68">
        <v>70</v>
      </c>
      <c r="J29" s="68">
        <v>52</v>
      </c>
      <c r="K29" s="68">
        <v>46</v>
      </c>
      <c r="L29" s="68">
        <v>3</v>
      </c>
      <c r="M29" s="68">
        <v>55</v>
      </c>
      <c r="N29" s="68">
        <v>55</v>
      </c>
      <c r="O29" s="69">
        <f>N29/M29</f>
        <v>1</v>
      </c>
      <c r="P29" s="69">
        <f>(I29+M29)/H29</f>
        <v>1.6519096075062771</v>
      </c>
      <c r="Q29" s="69">
        <f>N29/H29*9</f>
        <v>6.5415620457248576</v>
      </c>
    </row>
    <row r="30" spans="1:17" x14ac:dyDescent="0.2">
      <c r="A30" t="s">
        <v>104</v>
      </c>
      <c r="B30" s="68">
        <v>1</v>
      </c>
      <c r="C30" s="68">
        <v>2</v>
      </c>
      <c r="D30" s="68">
        <v>0</v>
      </c>
      <c r="E30" s="69">
        <f>K30/H30*9</f>
        <v>4.2620363062352009</v>
      </c>
      <c r="F30" s="68">
        <v>7</v>
      </c>
      <c r="G30" s="68">
        <v>0</v>
      </c>
      <c r="H30" s="68">
        <v>12.67</v>
      </c>
      <c r="I30" s="68">
        <v>19</v>
      </c>
      <c r="J30" s="68">
        <v>8</v>
      </c>
      <c r="K30" s="68">
        <v>6</v>
      </c>
      <c r="L30" s="68">
        <v>0</v>
      </c>
      <c r="M30" s="68">
        <v>8</v>
      </c>
      <c r="N30" s="68">
        <v>11</v>
      </c>
      <c r="O30" s="69">
        <f>N30/M30</f>
        <v>1.375</v>
      </c>
      <c r="P30" s="69">
        <f>(I30+M30)/H30</f>
        <v>2.1310181531176005</v>
      </c>
      <c r="Q30" s="69">
        <f>N30/H30*9</f>
        <v>7.8137332280978695</v>
      </c>
    </row>
    <row r="31" spans="1:17" x14ac:dyDescent="0.2">
      <c r="A31" t="s">
        <v>92</v>
      </c>
      <c r="B31" s="68">
        <v>3</v>
      </c>
      <c r="C31" s="68">
        <v>1</v>
      </c>
      <c r="D31" s="68">
        <v>0</v>
      </c>
      <c r="E31" s="69">
        <f>K31/H31*9</f>
        <v>6.6477272727272716</v>
      </c>
      <c r="F31" s="68">
        <v>12</v>
      </c>
      <c r="G31" s="68">
        <v>2</v>
      </c>
      <c r="H31" s="68">
        <v>17.600000000000001</v>
      </c>
      <c r="I31" s="68">
        <v>22</v>
      </c>
      <c r="J31" s="68">
        <v>14</v>
      </c>
      <c r="K31" s="68">
        <v>13</v>
      </c>
      <c r="L31" s="68">
        <v>3</v>
      </c>
      <c r="M31" s="68">
        <v>9</v>
      </c>
      <c r="N31" s="68">
        <v>12</v>
      </c>
      <c r="O31" s="69">
        <f>N31/M31</f>
        <v>1.3333333333333333</v>
      </c>
      <c r="P31" s="69">
        <f>(I31+M31)/H31</f>
        <v>1.7613636363636362</v>
      </c>
      <c r="Q31" s="69">
        <f>N31/H31*9</f>
        <v>6.1363636363636358</v>
      </c>
    </row>
    <row r="32" spans="1:17" x14ac:dyDescent="0.2">
      <c r="A32" t="s">
        <v>98</v>
      </c>
      <c r="B32" s="68">
        <v>3</v>
      </c>
      <c r="C32" s="68">
        <v>14</v>
      </c>
      <c r="D32" s="68">
        <v>5</v>
      </c>
      <c r="E32" s="69">
        <f>K32/H32*9</f>
        <v>3.6369863013698631</v>
      </c>
      <c r="F32" s="68">
        <v>29</v>
      </c>
      <c r="G32" s="68">
        <v>0</v>
      </c>
      <c r="H32" s="68">
        <v>146</v>
      </c>
      <c r="I32" s="68">
        <v>140</v>
      </c>
      <c r="J32" s="68">
        <v>74</v>
      </c>
      <c r="K32" s="68">
        <v>59</v>
      </c>
      <c r="L32" s="68">
        <v>16</v>
      </c>
      <c r="M32" s="68">
        <v>50</v>
      </c>
      <c r="N32" s="68">
        <v>105</v>
      </c>
      <c r="O32" s="69">
        <f>N32/M32</f>
        <v>2.1</v>
      </c>
      <c r="P32" s="69">
        <f>(I32+M32)/H32</f>
        <v>1.3013698630136987</v>
      </c>
      <c r="Q32" s="69">
        <f>N32/H32*9</f>
        <v>6.4726027397260273</v>
      </c>
    </row>
    <row r="33" spans="1:17" x14ac:dyDescent="0.2">
      <c r="A33" t="s">
        <v>37</v>
      </c>
      <c r="B33" s="68">
        <v>5</v>
      </c>
      <c r="C33" s="68">
        <v>9</v>
      </c>
      <c r="D33" s="68">
        <v>6</v>
      </c>
      <c r="E33" s="69">
        <f>K33/H33*9</f>
        <v>5.7925879788227972</v>
      </c>
      <c r="F33" s="68">
        <v>32</v>
      </c>
      <c r="G33" s="68">
        <v>0</v>
      </c>
      <c r="H33" s="68">
        <v>96.33</v>
      </c>
      <c r="I33" s="68">
        <v>82</v>
      </c>
      <c r="J33" s="68">
        <v>70</v>
      </c>
      <c r="K33" s="68">
        <v>62</v>
      </c>
      <c r="L33" s="68">
        <v>7</v>
      </c>
      <c r="M33" s="68">
        <v>79</v>
      </c>
      <c r="N33" s="68">
        <v>69</v>
      </c>
      <c r="O33" s="69">
        <f>N33/M33</f>
        <v>0.87341772151898733</v>
      </c>
      <c r="P33" s="69">
        <f>(I33+M33)/H33</f>
        <v>1.6713381085850723</v>
      </c>
      <c r="Q33" s="69">
        <f>N33/H33*9</f>
        <v>6.4465898473995642</v>
      </c>
    </row>
    <row r="34" spans="1:17" x14ac:dyDescent="0.2">
      <c r="A34" t="s">
        <v>96</v>
      </c>
      <c r="B34" s="68">
        <v>1</v>
      </c>
      <c r="C34" s="68">
        <v>0</v>
      </c>
      <c r="D34" s="68">
        <v>0</v>
      </c>
      <c r="E34" s="69">
        <f>K34/H34*9</f>
        <v>5.1428571428571423</v>
      </c>
      <c r="F34" s="68">
        <v>3</v>
      </c>
      <c r="G34" s="68">
        <v>0</v>
      </c>
      <c r="H34" s="68">
        <v>7</v>
      </c>
      <c r="I34" s="68">
        <v>7</v>
      </c>
      <c r="J34" s="68">
        <v>4</v>
      </c>
      <c r="K34" s="68">
        <v>4</v>
      </c>
      <c r="L34" s="68">
        <v>1</v>
      </c>
      <c r="M34" s="68">
        <v>4</v>
      </c>
      <c r="N34" s="68">
        <v>5</v>
      </c>
      <c r="O34" s="69">
        <f>N34/M34</f>
        <v>1.25</v>
      </c>
      <c r="P34" s="69">
        <f>(I34+M34)/H34</f>
        <v>1.5714285714285714</v>
      </c>
      <c r="Q34" s="69">
        <f>N34/H34*9</f>
        <v>6.4285714285714288</v>
      </c>
    </row>
    <row r="35" spans="1:17" x14ac:dyDescent="0.2">
      <c r="A35" t="s">
        <v>56</v>
      </c>
      <c r="B35" s="68">
        <v>8</v>
      </c>
      <c r="C35" s="68">
        <v>32</v>
      </c>
      <c r="D35" s="68">
        <v>14</v>
      </c>
      <c r="E35" s="69">
        <f>K35/H35*9</f>
        <v>3.954066173797115</v>
      </c>
      <c r="F35" s="68">
        <v>70</v>
      </c>
      <c r="G35" s="68">
        <v>3</v>
      </c>
      <c r="H35" s="68">
        <v>330.04</v>
      </c>
      <c r="I35" s="68">
        <v>305</v>
      </c>
      <c r="J35" s="68">
        <v>193</v>
      </c>
      <c r="K35" s="68">
        <v>145</v>
      </c>
      <c r="L35" s="68">
        <v>43</v>
      </c>
      <c r="M35" s="68">
        <v>155</v>
      </c>
      <c r="N35" s="68">
        <v>233</v>
      </c>
      <c r="O35" s="69">
        <f>N35/M35</f>
        <v>1.5032258064516129</v>
      </c>
      <c r="P35" s="69">
        <f>(I35+M35)/H35</f>
        <v>1.393770452066416</v>
      </c>
      <c r="Q35" s="69">
        <f>N35/H35*9</f>
        <v>6.3537752999636403</v>
      </c>
    </row>
    <row r="36" spans="1:17" x14ac:dyDescent="0.2">
      <c r="A36" t="s">
        <v>97</v>
      </c>
      <c r="B36" s="68">
        <v>1</v>
      </c>
      <c r="C36" s="68">
        <v>0</v>
      </c>
      <c r="D36" s="68">
        <v>0</v>
      </c>
      <c r="E36" s="69">
        <f>K36/H36*9</f>
        <v>4.5</v>
      </c>
      <c r="F36" s="68">
        <v>2</v>
      </c>
      <c r="G36" s="68">
        <v>0</v>
      </c>
      <c r="H36" s="68">
        <v>4</v>
      </c>
      <c r="I36" s="68">
        <v>5</v>
      </c>
      <c r="J36" s="68">
        <v>2</v>
      </c>
      <c r="K36" s="68">
        <v>2</v>
      </c>
      <c r="L36" s="68">
        <v>0</v>
      </c>
      <c r="M36" s="68">
        <v>5</v>
      </c>
      <c r="N36" s="68">
        <v>6</v>
      </c>
      <c r="O36" s="69">
        <f>N36/M36</f>
        <v>1.2</v>
      </c>
      <c r="P36" s="69">
        <f>(I36+M36)/H36</f>
        <v>2.5</v>
      </c>
      <c r="Q36" s="69">
        <f>N36/H36*9</f>
        <v>13.5</v>
      </c>
    </row>
    <row r="37" spans="1:17" x14ac:dyDescent="0.2">
      <c r="A37" t="s">
        <v>60</v>
      </c>
      <c r="B37" s="68">
        <v>3</v>
      </c>
      <c r="C37" s="68">
        <v>6</v>
      </c>
      <c r="D37" s="68">
        <v>4</v>
      </c>
      <c r="E37" s="69">
        <f>K37/H37*9</f>
        <v>4.0259740259740262</v>
      </c>
      <c r="F37" s="68">
        <v>25</v>
      </c>
      <c r="G37" s="68">
        <v>3</v>
      </c>
      <c r="H37" s="68">
        <v>69.3</v>
      </c>
      <c r="I37" s="68">
        <v>66</v>
      </c>
      <c r="J37" s="68">
        <v>36</v>
      </c>
      <c r="K37" s="68">
        <v>31</v>
      </c>
      <c r="L37" s="68">
        <v>7</v>
      </c>
      <c r="M37" s="68">
        <v>36</v>
      </c>
      <c r="N37" s="68">
        <v>44</v>
      </c>
      <c r="O37" s="69">
        <f>N37/M37</f>
        <v>1.2222222222222223</v>
      </c>
      <c r="P37" s="69">
        <f>(I37+M37)/H37</f>
        <v>1.471861471861472</v>
      </c>
      <c r="Q37" s="69">
        <f>N37/H37*9</f>
        <v>5.7142857142857153</v>
      </c>
    </row>
    <row r="38" spans="1:17" x14ac:dyDescent="0.2">
      <c r="A38" t="s">
        <v>32</v>
      </c>
      <c r="B38" s="68">
        <v>9</v>
      </c>
      <c r="C38" s="68">
        <v>7</v>
      </c>
      <c r="D38" s="68">
        <v>6</v>
      </c>
      <c r="E38" s="69">
        <f>K38/H38*9</f>
        <v>3.6065415201365236</v>
      </c>
      <c r="F38" s="68">
        <v>51</v>
      </c>
      <c r="G38" s="68">
        <v>4</v>
      </c>
      <c r="H38" s="68">
        <v>144.73699999999999</v>
      </c>
      <c r="I38" s="68">
        <v>145</v>
      </c>
      <c r="J38" s="68">
        <v>73</v>
      </c>
      <c r="K38" s="68">
        <v>58</v>
      </c>
      <c r="L38" s="68">
        <v>11</v>
      </c>
      <c r="M38" s="68">
        <v>52</v>
      </c>
      <c r="N38" s="68">
        <v>90</v>
      </c>
      <c r="O38" s="69">
        <f>N38/M38</f>
        <v>1.7307692307692308</v>
      </c>
      <c r="P38" s="69">
        <f>(I38+M38)/H38</f>
        <v>1.3610894242660827</v>
      </c>
      <c r="Q38" s="69">
        <f>N38/H38*9</f>
        <v>5.5963575312463298</v>
      </c>
    </row>
    <row r="39" spans="1:17" x14ac:dyDescent="0.2">
      <c r="A39" t="s">
        <v>114</v>
      </c>
      <c r="B39" s="68">
        <v>5</v>
      </c>
      <c r="C39" s="68">
        <v>9</v>
      </c>
      <c r="D39" s="68">
        <v>6</v>
      </c>
      <c r="E39" s="69">
        <f>K39/H39*9</f>
        <v>2.8096464528213536</v>
      </c>
      <c r="F39" s="68">
        <v>28</v>
      </c>
      <c r="G39" s="68">
        <v>1</v>
      </c>
      <c r="H39" s="68">
        <v>128.13</v>
      </c>
      <c r="I39" s="68">
        <v>125</v>
      </c>
      <c r="J39" s="68">
        <v>53</v>
      </c>
      <c r="K39" s="68">
        <v>40</v>
      </c>
      <c r="L39" s="68">
        <v>9</v>
      </c>
      <c r="M39" s="68">
        <v>32</v>
      </c>
      <c r="N39" s="68">
        <v>79</v>
      </c>
      <c r="O39" s="69">
        <f>N39/M39</f>
        <v>2.46875</v>
      </c>
      <c r="P39" s="69">
        <f>(I39+M39)/H39</f>
        <v>1.2253180363693124</v>
      </c>
      <c r="Q39" s="69">
        <f>N39/H39*9</f>
        <v>5.5490517443221723</v>
      </c>
    </row>
    <row r="40" spans="1:17" x14ac:dyDescent="0.2">
      <c r="A40" t="s">
        <v>45</v>
      </c>
      <c r="B40" s="68">
        <v>12</v>
      </c>
      <c r="C40" s="68">
        <v>18</v>
      </c>
      <c r="D40" s="68">
        <v>8</v>
      </c>
      <c r="E40" s="69">
        <f>K40/H40*9</f>
        <v>4.3476632714200125</v>
      </c>
      <c r="F40" s="68">
        <v>64</v>
      </c>
      <c r="G40" s="68">
        <v>5</v>
      </c>
      <c r="H40" s="68">
        <v>267.03999999999996</v>
      </c>
      <c r="I40" s="68">
        <v>267</v>
      </c>
      <c r="J40" s="68">
        <v>151</v>
      </c>
      <c r="K40" s="68">
        <v>129</v>
      </c>
      <c r="L40" s="68">
        <v>16</v>
      </c>
      <c r="M40" s="68">
        <v>118</v>
      </c>
      <c r="N40" s="68">
        <v>149</v>
      </c>
      <c r="O40" s="69">
        <f>N40/M40</f>
        <v>1.2627118644067796</v>
      </c>
      <c r="P40" s="69">
        <f>(I40+M40)/H40</f>
        <v>1.4417315757938887</v>
      </c>
      <c r="Q40" s="69">
        <f>N40/H40*9</f>
        <v>5.0217195925704026</v>
      </c>
    </row>
    <row r="41" spans="1:17" x14ac:dyDescent="0.2">
      <c r="A41" t="s">
        <v>117</v>
      </c>
      <c r="B41" s="68">
        <v>3</v>
      </c>
      <c r="C41" s="68">
        <v>0</v>
      </c>
      <c r="D41" s="68">
        <v>0</v>
      </c>
      <c r="E41" s="69">
        <f>K41/H41*9</f>
        <v>5.9866962305986693</v>
      </c>
      <c r="F41" s="68">
        <v>11</v>
      </c>
      <c r="G41" s="68">
        <v>3</v>
      </c>
      <c r="H41" s="68">
        <v>13.530000000000001</v>
      </c>
      <c r="I41" s="68">
        <v>13</v>
      </c>
      <c r="J41" s="68">
        <v>11</v>
      </c>
      <c r="K41" s="68">
        <v>9</v>
      </c>
      <c r="L41" s="68">
        <v>1</v>
      </c>
      <c r="M41" s="68">
        <v>16</v>
      </c>
      <c r="N41" s="68">
        <v>16</v>
      </c>
      <c r="O41" s="69">
        <f>N41/M41</f>
        <v>1</v>
      </c>
      <c r="P41" s="69">
        <f>(I41+M41)/H41</f>
        <v>2.1433850702143382</v>
      </c>
      <c r="Q41" s="69">
        <f>N41/H41*9</f>
        <v>10.643015521064299</v>
      </c>
    </row>
    <row r="42" spans="1:17" x14ac:dyDescent="0.2">
      <c r="A42" t="s">
        <v>34</v>
      </c>
      <c r="B42" s="68">
        <v>4</v>
      </c>
      <c r="C42" s="68">
        <v>0</v>
      </c>
      <c r="D42" s="68">
        <v>2</v>
      </c>
      <c r="E42" s="69">
        <f>K42/H42*9</f>
        <v>8.1020255063765934</v>
      </c>
      <c r="F42" s="68">
        <v>11</v>
      </c>
      <c r="G42" s="68">
        <v>2</v>
      </c>
      <c r="H42" s="68">
        <v>13.33</v>
      </c>
      <c r="I42" s="68">
        <v>16</v>
      </c>
      <c r="J42" s="68">
        <v>14</v>
      </c>
      <c r="K42" s="68">
        <v>12</v>
      </c>
      <c r="L42" s="68">
        <v>3</v>
      </c>
      <c r="M42" s="68">
        <v>13</v>
      </c>
      <c r="N42" s="68">
        <v>13</v>
      </c>
      <c r="O42" s="69">
        <f>N42/M42</f>
        <v>1</v>
      </c>
      <c r="P42" s="69">
        <f>(I42+M42)/H42</f>
        <v>2.1755438859714928</v>
      </c>
      <c r="Q42" s="69">
        <f>N42/H42*9</f>
        <v>8.7771942985746438</v>
      </c>
    </row>
    <row r="43" spans="1:17" x14ac:dyDescent="0.2">
      <c r="A43" t="s">
        <v>150</v>
      </c>
      <c r="B43" s="68">
        <v>1</v>
      </c>
      <c r="C43" s="68">
        <v>1</v>
      </c>
      <c r="D43" s="68">
        <v>0</v>
      </c>
      <c r="E43" s="69">
        <f>K43/H43*9</f>
        <v>0</v>
      </c>
      <c r="F43" s="68">
        <v>2</v>
      </c>
      <c r="G43" s="68">
        <v>1</v>
      </c>
      <c r="H43" s="68">
        <v>3.1</v>
      </c>
      <c r="I43" s="68">
        <v>1</v>
      </c>
      <c r="J43" s="68">
        <v>0</v>
      </c>
      <c r="K43" s="68">
        <v>0</v>
      </c>
      <c r="L43" s="68">
        <v>1</v>
      </c>
      <c r="M43" s="68">
        <v>1</v>
      </c>
      <c r="N43" s="68">
        <v>1</v>
      </c>
      <c r="O43" s="69">
        <f>N43/M43</f>
        <v>1</v>
      </c>
      <c r="P43" s="69">
        <f>(I43+M43)/H43</f>
        <v>0.64516129032258063</v>
      </c>
      <c r="Q43" s="69">
        <f>N43/H43*9</f>
        <v>2.903225806451613</v>
      </c>
    </row>
    <row r="44" spans="1:17" x14ac:dyDescent="0.2">
      <c r="A44" t="s">
        <v>152</v>
      </c>
      <c r="B44" s="68">
        <v>1</v>
      </c>
      <c r="C44" s="68">
        <v>0</v>
      </c>
      <c r="D44" s="68">
        <v>1</v>
      </c>
      <c r="E44" s="69">
        <f>K44/H44*9</f>
        <v>8.9010989010989015</v>
      </c>
      <c r="F44" s="68">
        <v>4</v>
      </c>
      <c r="G44" s="68">
        <v>0</v>
      </c>
      <c r="H44" s="68">
        <v>9.1</v>
      </c>
      <c r="I44" s="68">
        <v>7</v>
      </c>
      <c r="J44" s="68">
        <v>9</v>
      </c>
      <c r="K44" s="68">
        <v>9</v>
      </c>
      <c r="L44" s="68">
        <v>6</v>
      </c>
      <c r="M44" s="68">
        <v>11</v>
      </c>
      <c r="N44" s="68">
        <v>10</v>
      </c>
      <c r="O44" s="69">
        <f>N44/M44</f>
        <v>0.90909090909090906</v>
      </c>
      <c r="P44" s="69">
        <f>(I44+M44)/H44</f>
        <v>1.9780219780219781</v>
      </c>
      <c r="Q44" s="69">
        <f>N44/H44*9</f>
        <v>9.8901098901098905</v>
      </c>
    </row>
    <row r="45" spans="1:17" x14ac:dyDescent="0.2">
      <c r="A45" t="s">
        <v>59</v>
      </c>
      <c r="B45" s="68">
        <v>4</v>
      </c>
      <c r="C45" s="68">
        <v>2</v>
      </c>
      <c r="D45" s="68">
        <v>3</v>
      </c>
      <c r="E45" s="69">
        <f>K45/H45*9</f>
        <v>3.626838605682047</v>
      </c>
      <c r="F45" s="68">
        <v>20</v>
      </c>
      <c r="G45" s="68">
        <v>1</v>
      </c>
      <c r="H45" s="68">
        <v>49.63</v>
      </c>
      <c r="I45" s="68">
        <v>45</v>
      </c>
      <c r="J45" s="68">
        <v>23</v>
      </c>
      <c r="K45" s="68">
        <v>20</v>
      </c>
      <c r="L45" s="68">
        <v>5</v>
      </c>
      <c r="M45" s="68">
        <v>26</v>
      </c>
      <c r="N45" s="68">
        <v>21</v>
      </c>
      <c r="O45" s="69">
        <f>N45/M45</f>
        <v>0.80769230769230771</v>
      </c>
      <c r="P45" s="69">
        <f>(I45+M45)/H45</f>
        <v>1.4305863389079185</v>
      </c>
      <c r="Q45" s="69">
        <f>N45/H45*9</f>
        <v>3.8081805359661489</v>
      </c>
    </row>
    <row r="46" spans="1:17" x14ac:dyDescent="0.2">
      <c r="A46" t="s">
        <v>119</v>
      </c>
      <c r="B46" s="68">
        <v>2</v>
      </c>
      <c r="C46" s="68">
        <v>6</v>
      </c>
      <c r="D46" s="68">
        <v>7</v>
      </c>
      <c r="E46" s="69">
        <f>K46/H46*9</f>
        <v>3.9737348579191671</v>
      </c>
      <c r="F46" s="68">
        <v>22</v>
      </c>
      <c r="G46" s="68">
        <v>0</v>
      </c>
      <c r="H46" s="68">
        <v>88.33</v>
      </c>
      <c r="I46" s="68">
        <v>100</v>
      </c>
      <c r="J46" s="68">
        <v>54</v>
      </c>
      <c r="K46" s="68">
        <v>39</v>
      </c>
      <c r="L46" s="68">
        <v>3</v>
      </c>
      <c r="M46" s="68">
        <v>34</v>
      </c>
      <c r="N46" s="68">
        <v>37</v>
      </c>
      <c r="O46" s="69">
        <f>N46/M46</f>
        <v>1.088235294117647</v>
      </c>
      <c r="P46" s="69">
        <f>(I46+M46)/H46</f>
        <v>1.5170383788067474</v>
      </c>
      <c r="Q46" s="69">
        <f>N46/H46*9</f>
        <v>3.7699535831540816</v>
      </c>
    </row>
    <row r="47" spans="1:17" x14ac:dyDescent="0.2">
      <c r="A47" t="s">
        <v>116</v>
      </c>
      <c r="B47" s="68">
        <v>5</v>
      </c>
      <c r="C47" s="68">
        <v>0</v>
      </c>
      <c r="D47" s="68">
        <v>1</v>
      </c>
      <c r="E47" s="69">
        <f>K47/H47*9</f>
        <v>7.507218479307026</v>
      </c>
      <c r="F47" s="68">
        <v>20</v>
      </c>
      <c r="G47" s="68">
        <v>1</v>
      </c>
      <c r="H47" s="68">
        <v>31.169999999999998</v>
      </c>
      <c r="I47" s="68">
        <v>44</v>
      </c>
      <c r="J47" s="68">
        <v>35</v>
      </c>
      <c r="K47" s="68">
        <v>26</v>
      </c>
      <c r="L47" s="68">
        <v>3</v>
      </c>
      <c r="M47" s="68">
        <v>18</v>
      </c>
      <c r="N47" s="68">
        <v>13</v>
      </c>
      <c r="O47" s="69">
        <f>N47/M47</f>
        <v>0.72222222222222221</v>
      </c>
      <c r="P47" s="69">
        <f>(I47+M47)/H47</f>
        <v>1.9890920757138275</v>
      </c>
      <c r="Q47" s="69">
        <f>N47/H47*9</f>
        <v>3.753609239653513</v>
      </c>
    </row>
    <row r="48" spans="1:17" x14ac:dyDescent="0.2">
      <c r="A48" t="s">
        <v>21</v>
      </c>
      <c r="B48" s="68">
        <v>2</v>
      </c>
      <c r="C48" s="68">
        <v>3</v>
      </c>
      <c r="D48" s="68">
        <v>0</v>
      </c>
      <c r="E48" s="69">
        <f>K48/H48*9</f>
        <v>2.112676056338028</v>
      </c>
      <c r="F48" s="68">
        <v>6</v>
      </c>
      <c r="G48" s="68">
        <v>0</v>
      </c>
      <c r="H48" s="68">
        <v>21.3</v>
      </c>
      <c r="I48" s="68">
        <v>10</v>
      </c>
      <c r="J48" s="68">
        <v>7</v>
      </c>
      <c r="K48" s="68">
        <v>5</v>
      </c>
      <c r="L48" s="68">
        <v>1</v>
      </c>
      <c r="M48" s="68">
        <v>13</v>
      </c>
      <c r="N48" s="68">
        <v>9</v>
      </c>
      <c r="O48" s="69">
        <f>N48/M48</f>
        <v>0.69230769230769229</v>
      </c>
      <c r="P48" s="69">
        <f>(I48+M48)/H48</f>
        <v>1.07981220657277</v>
      </c>
      <c r="Q48" s="69">
        <f>N48/H48*9</f>
        <v>3.8028169014084505</v>
      </c>
    </row>
    <row r="49" spans="1:17" x14ac:dyDescent="0.2">
      <c r="A49" t="s">
        <v>94</v>
      </c>
      <c r="B49" s="68">
        <v>3</v>
      </c>
      <c r="C49" s="68">
        <v>0</v>
      </c>
      <c r="D49" s="68">
        <v>1</v>
      </c>
      <c r="E49" s="69">
        <f>K49/H49*9</f>
        <v>9</v>
      </c>
      <c r="F49" s="68">
        <v>5</v>
      </c>
      <c r="G49" s="68">
        <v>0</v>
      </c>
      <c r="H49" s="68">
        <v>10</v>
      </c>
      <c r="I49" s="68">
        <v>10</v>
      </c>
      <c r="J49" s="68">
        <v>12</v>
      </c>
      <c r="K49" s="68">
        <v>10</v>
      </c>
      <c r="L49" s="68">
        <v>1</v>
      </c>
      <c r="M49" s="68">
        <v>12</v>
      </c>
      <c r="N49" s="68">
        <v>8</v>
      </c>
      <c r="O49" s="69">
        <f>N49/M49</f>
        <v>0.66666666666666663</v>
      </c>
      <c r="P49" s="69">
        <f>(I49+M49)/H49</f>
        <v>2.2000000000000002</v>
      </c>
      <c r="Q49" s="69">
        <f>N49/H49*9</f>
        <v>7.2</v>
      </c>
    </row>
    <row r="50" spans="1:17" x14ac:dyDescent="0.2">
      <c r="A50" t="s">
        <v>148</v>
      </c>
      <c r="B50" s="68">
        <v>1</v>
      </c>
      <c r="C50" s="68">
        <v>0</v>
      </c>
      <c r="D50" s="68">
        <v>1</v>
      </c>
      <c r="E50" s="69">
        <f>K50/H50*9</f>
        <v>7.2</v>
      </c>
      <c r="F50" s="68">
        <v>1</v>
      </c>
      <c r="G50" s="68">
        <v>0</v>
      </c>
      <c r="H50" s="68">
        <v>5</v>
      </c>
      <c r="I50" s="68">
        <v>6</v>
      </c>
      <c r="J50" s="68">
        <v>7</v>
      </c>
      <c r="K50" s="68">
        <v>4</v>
      </c>
      <c r="L50" s="68">
        <v>0</v>
      </c>
      <c r="M50" s="68">
        <v>6</v>
      </c>
      <c r="N50" s="68">
        <v>4</v>
      </c>
      <c r="O50" s="69">
        <f>N50/M50</f>
        <v>0.66666666666666663</v>
      </c>
      <c r="P50" s="69">
        <f>(I50+M50)/H50</f>
        <v>2.4</v>
      </c>
      <c r="Q50" s="69">
        <f>N50/H50*9</f>
        <v>7.2</v>
      </c>
    </row>
    <row r="51" spans="1:17" x14ac:dyDescent="0.2">
      <c r="A51" t="s">
        <v>58</v>
      </c>
      <c r="B51" s="68">
        <v>1</v>
      </c>
      <c r="C51" s="68">
        <v>0</v>
      </c>
      <c r="D51" s="68">
        <v>0</v>
      </c>
      <c r="E51" s="69">
        <f>K51/H51*9</f>
        <v>9</v>
      </c>
      <c r="F51" s="68">
        <v>3</v>
      </c>
      <c r="G51" s="68">
        <v>0</v>
      </c>
      <c r="H51" s="68">
        <v>3</v>
      </c>
      <c r="I51" s="68">
        <v>2</v>
      </c>
      <c r="J51" s="68">
        <v>3</v>
      </c>
      <c r="K51" s="68">
        <v>3</v>
      </c>
      <c r="L51" s="68">
        <v>0</v>
      </c>
      <c r="M51" s="68">
        <v>3</v>
      </c>
      <c r="N51" s="68">
        <v>2</v>
      </c>
      <c r="O51" s="69">
        <f>N51/M51</f>
        <v>0.66666666666666663</v>
      </c>
      <c r="P51" s="69">
        <f>(I51+M51)/H51</f>
        <v>1.6666666666666667</v>
      </c>
      <c r="Q51" s="69">
        <f>N51/H51*9</f>
        <v>6</v>
      </c>
    </row>
    <row r="52" spans="1:17" x14ac:dyDescent="0.2">
      <c r="A52" t="s">
        <v>137</v>
      </c>
      <c r="B52" s="68">
        <v>2</v>
      </c>
      <c r="C52" s="68">
        <v>2</v>
      </c>
      <c r="D52" s="68">
        <v>0</v>
      </c>
      <c r="E52" s="69">
        <f>K52/H52*9</f>
        <v>8.4168336673346698</v>
      </c>
      <c r="F52" s="68">
        <v>9</v>
      </c>
      <c r="G52" s="68">
        <v>0</v>
      </c>
      <c r="H52" s="68">
        <v>14.97</v>
      </c>
      <c r="I52" s="68">
        <v>22</v>
      </c>
      <c r="J52" s="68">
        <v>17</v>
      </c>
      <c r="K52" s="68">
        <v>14</v>
      </c>
      <c r="L52" s="68">
        <v>2</v>
      </c>
      <c r="M52" s="68">
        <v>10</v>
      </c>
      <c r="N52" s="68">
        <v>6</v>
      </c>
      <c r="O52" s="69">
        <f>N52/M52</f>
        <v>0.6</v>
      </c>
      <c r="P52" s="69">
        <f>(I52+M52)/H52</f>
        <v>2.1376085504342015</v>
      </c>
      <c r="Q52" s="69">
        <f>N52/H52*9</f>
        <v>3.607214428857715</v>
      </c>
    </row>
    <row r="53" spans="1:17" x14ac:dyDescent="0.2">
      <c r="A53" t="s">
        <v>62</v>
      </c>
      <c r="B53" s="68">
        <v>2</v>
      </c>
      <c r="C53" s="68">
        <v>1</v>
      </c>
      <c r="D53" s="68">
        <v>0</v>
      </c>
      <c r="E53" s="69">
        <f>K53/H53*9</f>
        <v>7.7142857142857135</v>
      </c>
      <c r="F53" s="68">
        <v>2</v>
      </c>
      <c r="G53" s="68">
        <v>0</v>
      </c>
      <c r="H53" s="68">
        <v>7</v>
      </c>
      <c r="I53" s="68">
        <v>13</v>
      </c>
      <c r="J53" s="68">
        <v>7</v>
      </c>
      <c r="K53" s="68">
        <v>6</v>
      </c>
      <c r="L53" s="68">
        <v>0</v>
      </c>
      <c r="M53" s="68">
        <v>6</v>
      </c>
      <c r="N53" s="68">
        <v>3</v>
      </c>
      <c r="O53" s="69">
        <f>N53/M53</f>
        <v>0.5</v>
      </c>
      <c r="P53" s="69">
        <f>(I53+M53)/H53</f>
        <v>2.7142857142857144</v>
      </c>
      <c r="Q53" s="69">
        <f>N53/H53*9</f>
        <v>3.8571428571428568</v>
      </c>
    </row>
    <row r="54" spans="1:17" x14ac:dyDescent="0.2">
      <c r="A54" t="s">
        <v>179</v>
      </c>
      <c r="B54" s="68">
        <v>1</v>
      </c>
      <c r="C54" s="68">
        <v>0</v>
      </c>
      <c r="D54" s="68">
        <v>0</v>
      </c>
      <c r="E54" s="69">
        <f>K54/H54*9</f>
        <v>2.5</v>
      </c>
      <c r="F54" s="68">
        <v>4</v>
      </c>
      <c r="G54" s="68">
        <v>0</v>
      </c>
      <c r="H54" s="68">
        <v>3.6</v>
      </c>
      <c r="I54" s="68">
        <v>3</v>
      </c>
      <c r="J54" s="68">
        <v>2</v>
      </c>
      <c r="K54" s="68">
        <v>1</v>
      </c>
      <c r="L54" s="68">
        <v>1</v>
      </c>
      <c r="M54" s="68">
        <v>4</v>
      </c>
      <c r="N54" s="68">
        <v>2</v>
      </c>
      <c r="O54" s="69">
        <f>N54/M54</f>
        <v>0.5</v>
      </c>
      <c r="P54" s="69">
        <f>(I54+M54)/H54</f>
        <v>1.9444444444444444</v>
      </c>
      <c r="Q54" s="69">
        <f>N54/H54*9</f>
        <v>5</v>
      </c>
    </row>
    <row r="55" spans="1:17" x14ac:dyDescent="0.2">
      <c r="A55" t="s">
        <v>183</v>
      </c>
      <c r="B55" s="68">
        <v>1</v>
      </c>
      <c r="C55" s="68">
        <v>0</v>
      </c>
      <c r="D55" s="68">
        <v>0</v>
      </c>
      <c r="E55" s="69">
        <f>K55/H55*9</f>
        <v>13.846153846153845</v>
      </c>
      <c r="F55" s="68">
        <v>2</v>
      </c>
      <c r="G55" s="68">
        <v>0</v>
      </c>
      <c r="H55" s="68">
        <v>1.3</v>
      </c>
      <c r="I55" s="68">
        <v>1</v>
      </c>
      <c r="J55" s="68">
        <v>2</v>
      </c>
      <c r="K55" s="68">
        <v>2</v>
      </c>
      <c r="L55" s="68">
        <v>0</v>
      </c>
      <c r="M55" s="68">
        <v>2</v>
      </c>
      <c r="N55" s="68">
        <v>1</v>
      </c>
      <c r="O55" s="69">
        <f>N55/M55</f>
        <v>0.5</v>
      </c>
      <c r="P55" s="69">
        <f>(I55+M55)/H55</f>
        <v>2.3076923076923075</v>
      </c>
      <c r="Q55" s="69">
        <f>N55/H55*9</f>
        <v>6.9230769230769225</v>
      </c>
    </row>
    <row r="56" spans="1:17" x14ac:dyDescent="0.2">
      <c r="A56" t="s">
        <v>50</v>
      </c>
      <c r="B56" s="68">
        <v>2</v>
      </c>
      <c r="C56" s="68">
        <v>0</v>
      </c>
      <c r="D56" s="68">
        <v>0</v>
      </c>
      <c r="E56" s="69">
        <f>K56/H56*9</f>
        <v>3.333333333333333</v>
      </c>
      <c r="F56" s="68">
        <v>2</v>
      </c>
      <c r="G56" s="68">
        <v>0</v>
      </c>
      <c r="H56" s="68">
        <v>2.7</v>
      </c>
      <c r="I56" s="68">
        <v>3</v>
      </c>
      <c r="J56" s="68">
        <v>1</v>
      </c>
      <c r="K56" s="68">
        <v>1</v>
      </c>
      <c r="L56" s="68">
        <v>0</v>
      </c>
      <c r="M56" s="68">
        <v>2</v>
      </c>
      <c r="N56" s="68">
        <v>1</v>
      </c>
      <c r="O56" s="69">
        <f>N56/M56</f>
        <v>0.5</v>
      </c>
      <c r="P56" s="69">
        <f>(I56+M56)/H56</f>
        <v>1.8518518518518516</v>
      </c>
      <c r="Q56" s="69">
        <f>N56/H56*9</f>
        <v>3.333333333333333</v>
      </c>
    </row>
    <row r="57" spans="1:17" x14ac:dyDescent="0.2">
      <c r="A57" t="s">
        <v>103</v>
      </c>
      <c r="B57" s="68">
        <v>1</v>
      </c>
      <c r="C57" s="68">
        <v>0</v>
      </c>
      <c r="D57" s="68">
        <v>1</v>
      </c>
      <c r="E57" s="69">
        <f>K57/H57*9</f>
        <v>36</v>
      </c>
      <c r="F57" s="68">
        <v>1</v>
      </c>
      <c r="G57" s="68">
        <v>0</v>
      </c>
      <c r="H57" s="68">
        <v>1</v>
      </c>
      <c r="I57" s="68">
        <v>3</v>
      </c>
      <c r="J57" s="68">
        <v>4</v>
      </c>
      <c r="K57" s="68">
        <v>4</v>
      </c>
      <c r="L57" s="68">
        <v>1</v>
      </c>
      <c r="M57" s="68">
        <v>3</v>
      </c>
      <c r="N57" s="68">
        <v>1</v>
      </c>
      <c r="O57" s="69">
        <f>N57/M57</f>
        <v>0.33333333333333331</v>
      </c>
      <c r="P57" s="69">
        <f>(I57+M57)/H57</f>
        <v>6</v>
      </c>
      <c r="Q57" s="69">
        <f>N57/H57*9</f>
        <v>9</v>
      </c>
    </row>
    <row r="58" spans="1:17" x14ac:dyDescent="0.2">
      <c r="A58" t="s">
        <v>108</v>
      </c>
      <c r="B58" s="68">
        <v>1</v>
      </c>
      <c r="C58" s="68">
        <v>0</v>
      </c>
      <c r="D58" s="68">
        <v>0</v>
      </c>
      <c r="E58" s="69">
        <f>K58/H58*9</f>
        <v>20.300751879699249</v>
      </c>
      <c r="F58" s="68">
        <v>2</v>
      </c>
      <c r="G58" s="68">
        <v>0</v>
      </c>
      <c r="H58" s="68">
        <v>1.33</v>
      </c>
      <c r="I58" s="68">
        <v>2</v>
      </c>
      <c r="J58" s="68">
        <v>3</v>
      </c>
      <c r="K58" s="68">
        <v>3</v>
      </c>
      <c r="L58" s="68">
        <v>0</v>
      </c>
      <c r="M58" s="68">
        <v>2</v>
      </c>
      <c r="N58" s="68">
        <v>0</v>
      </c>
      <c r="O58" s="69">
        <f>N58/M58</f>
        <v>0</v>
      </c>
      <c r="P58" s="69">
        <f>(I58+M58)/H58</f>
        <v>3.007518796992481</v>
      </c>
      <c r="Q58" s="69">
        <f>N58/H58*9</f>
        <v>0</v>
      </c>
    </row>
    <row r="59" spans="1:17" x14ac:dyDescent="0.2">
      <c r="A59" t="s">
        <v>93</v>
      </c>
      <c r="B59" s="68">
        <v>1</v>
      </c>
      <c r="C59" s="68">
        <v>0</v>
      </c>
      <c r="D59" s="68">
        <v>0</v>
      </c>
      <c r="E59" s="69">
        <f>K59/H59*9</f>
        <v>0</v>
      </c>
      <c r="F59" s="68">
        <v>1</v>
      </c>
      <c r="G59" s="68">
        <v>0</v>
      </c>
      <c r="H59" s="68">
        <v>2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9">
        <v>0</v>
      </c>
      <c r="P59" s="69">
        <f>(I59+M59)/H59</f>
        <v>0</v>
      </c>
      <c r="Q59" s="69">
        <f>N59/H59*9</f>
        <v>0</v>
      </c>
    </row>
  </sheetData>
  <autoFilter ref="A1:Q59" xr:uid="{B4BEB2C8-585C-A546-B4EB-2120EEAFE77F}">
    <sortState xmlns:xlrd2="http://schemas.microsoft.com/office/spreadsheetml/2017/richdata2" ref="A4:Q47">
      <sortCondition descending="1" ref="Q1:Q59"/>
    </sortState>
  </autoFilter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Season - Batting</vt:lpstr>
      <vt:lpstr>Season - Pitching</vt:lpstr>
      <vt:lpstr>Career - Batting</vt:lpstr>
      <vt:lpstr>Career - Pitching</vt:lpstr>
      <vt:lpstr>'Season - Batting'!Career_Pitching_Statistics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Eidem, Joshua</cp:lastModifiedBy>
  <cp:lastPrinted>2012-08-16T21:00:38Z</cp:lastPrinted>
  <dcterms:created xsi:type="dcterms:W3CDTF">2011-12-11T04:24:08Z</dcterms:created>
  <dcterms:modified xsi:type="dcterms:W3CDTF">2020-09-24T16:28:30Z</dcterms:modified>
</cp:coreProperties>
</file>